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date1904="1" showInkAnnotation="0" autoCompressPictures="0"/>
  <bookViews>
    <workbookView xWindow="0" yWindow="0" windowWidth="25080" windowHeight="18340" tabRatio="699" activeTab="2"/>
  </bookViews>
  <sheets>
    <sheet name="Sci&amp;Math (2)" sheetId="11" r:id="rId1"/>
    <sheet name="Sci&amp;Math" sheetId="2" r:id="rId2"/>
    <sheet name="SOTA&amp;SocSci" sheetId="1" r:id="rId3"/>
    <sheet name="Bus&amp;Tech" sheetId="3" r:id="rId4"/>
    <sheet name="LangArt" sheetId="4" r:id="rId5"/>
    <sheet name="PE_H&amp;A" sheetId="5" r:id="rId6"/>
    <sheet name="PSYCOUN" sheetId="6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6" l="1"/>
  <c r="L5" i="6"/>
  <c r="L6" i="6"/>
  <c r="L7" i="6"/>
  <c r="L8" i="6"/>
  <c r="L9" i="6"/>
  <c r="L10" i="6"/>
  <c r="L11" i="6"/>
  <c r="L12" i="6"/>
  <c r="L3" i="6"/>
  <c r="G52" i="1"/>
  <c r="G43" i="1"/>
  <c r="D52" i="1"/>
  <c r="D43" i="1"/>
  <c r="BY10" i="1"/>
  <c r="BY4" i="1"/>
  <c r="BY5" i="1"/>
  <c r="BY6" i="1"/>
  <c r="BY7" i="1"/>
  <c r="BY8" i="1"/>
  <c r="BY9" i="1"/>
  <c r="BY11" i="1"/>
  <c r="BY12" i="1"/>
  <c r="BY13" i="1"/>
  <c r="BY3" i="1"/>
  <c r="F62" i="11"/>
  <c r="D62" i="11"/>
  <c r="F61" i="11"/>
  <c r="D61" i="11"/>
  <c r="F60" i="11"/>
  <c r="D60" i="11"/>
  <c r="F59" i="11"/>
  <c r="D59" i="11"/>
  <c r="F58" i="11"/>
  <c r="D58" i="11"/>
  <c r="F57" i="11"/>
  <c r="D57" i="11"/>
  <c r="F56" i="11"/>
  <c r="D56" i="11"/>
  <c r="F55" i="11"/>
  <c r="D55" i="11"/>
  <c r="F54" i="11"/>
  <c r="D54" i="11"/>
  <c r="F53" i="11"/>
  <c r="D53" i="11"/>
  <c r="F52" i="11"/>
  <c r="D52" i="11"/>
  <c r="F51" i="11"/>
  <c r="D51" i="11"/>
  <c r="F50" i="11"/>
  <c r="D50" i="11"/>
  <c r="F49" i="11"/>
  <c r="D49" i="11"/>
  <c r="F30" i="11"/>
  <c r="D30" i="11"/>
  <c r="F29" i="11"/>
  <c r="D29" i="11"/>
  <c r="F28" i="11"/>
  <c r="D28" i="11"/>
  <c r="F27" i="11"/>
  <c r="D27" i="11"/>
  <c r="F26" i="11"/>
  <c r="D26" i="11"/>
  <c r="F25" i="11"/>
  <c r="D25" i="11"/>
  <c r="F110" i="11"/>
  <c r="D110" i="11"/>
  <c r="F109" i="11"/>
  <c r="D109" i="11"/>
  <c r="F108" i="11"/>
  <c r="D108" i="11"/>
  <c r="D74" i="11"/>
  <c r="D75" i="11"/>
  <c r="D89" i="11"/>
  <c r="D5" i="11"/>
  <c r="D17" i="11"/>
  <c r="D18" i="11"/>
  <c r="D19" i="11"/>
  <c r="D13" i="11"/>
  <c r="D103" i="11"/>
  <c r="D14" i="11"/>
  <c r="D6" i="11"/>
  <c r="D104" i="11"/>
  <c r="D15" i="11"/>
  <c r="D105" i="11"/>
  <c r="D16" i="11"/>
  <c r="D111" i="11"/>
  <c r="D112" i="11"/>
  <c r="D113" i="11"/>
  <c r="D114" i="11"/>
  <c r="D7" i="11"/>
  <c r="D8" i="11"/>
  <c r="D115" i="11"/>
  <c r="D31" i="11"/>
  <c r="D32" i="11"/>
  <c r="D33" i="11"/>
  <c r="D34" i="11"/>
  <c r="D35" i="11"/>
  <c r="D36" i="11"/>
  <c r="D37" i="11"/>
  <c r="D38" i="11"/>
  <c r="D39" i="11"/>
  <c r="D42" i="11"/>
  <c r="D43" i="11"/>
  <c r="D44" i="11"/>
  <c r="D45" i="11"/>
  <c r="D46" i="11"/>
  <c r="D47" i="11"/>
  <c r="D48" i="11"/>
  <c r="D20" i="11"/>
  <c r="D21" i="11"/>
  <c r="D69" i="11"/>
  <c r="D9" i="11"/>
  <c r="D73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90" i="11"/>
  <c r="D10" i="11"/>
  <c r="D22" i="11"/>
  <c r="D106" i="11"/>
  <c r="D107" i="11"/>
  <c r="D63" i="11"/>
  <c r="D64" i="11"/>
  <c r="D65" i="11"/>
  <c r="F66" i="11"/>
  <c r="F65" i="11"/>
  <c r="F64" i="11"/>
  <c r="F63" i="11"/>
  <c r="F107" i="11"/>
  <c r="F106" i="11"/>
  <c r="F22" i="11"/>
  <c r="F10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9" i="11"/>
  <c r="F69" i="11"/>
  <c r="AA46" i="11"/>
  <c r="F21" i="11"/>
  <c r="F20" i="11"/>
  <c r="AA44" i="11"/>
  <c r="AA43" i="11"/>
  <c r="F48" i="11"/>
  <c r="AA42" i="11"/>
  <c r="F47" i="11"/>
  <c r="AA41" i="11"/>
  <c r="F46" i="11"/>
  <c r="AA40" i="11"/>
  <c r="F45" i="11"/>
  <c r="AA39" i="11"/>
  <c r="F44" i="11"/>
  <c r="AA38" i="11"/>
  <c r="F43" i="11"/>
  <c r="AA37" i="11"/>
  <c r="F42" i="11"/>
  <c r="AA36" i="11"/>
  <c r="AA35" i="11"/>
  <c r="F39" i="11"/>
  <c r="AA34" i="11"/>
  <c r="F38" i="11"/>
  <c r="AA33" i="11"/>
  <c r="V33" i="11"/>
  <c r="F37" i="11"/>
  <c r="AA32" i="11"/>
  <c r="F36" i="11"/>
  <c r="AA31" i="11"/>
  <c r="V31" i="11"/>
  <c r="Q31" i="11"/>
  <c r="F35" i="11"/>
  <c r="AA30" i="11"/>
  <c r="V30" i="11"/>
  <c r="Q30" i="11"/>
  <c r="F34" i="11"/>
  <c r="V29" i="11"/>
  <c r="Q29" i="11"/>
  <c r="F33" i="11"/>
  <c r="AP28" i="11"/>
  <c r="AK28" i="11"/>
  <c r="AF28" i="11"/>
  <c r="AA28" i="11"/>
  <c r="V28" i="11"/>
  <c r="Q28" i="11"/>
  <c r="F32" i="11"/>
  <c r="AP27" i="11"/>
  <c r="AK27" i="11"/>
  <c r="AF27" i="11"/>
  <c r="AA27" i="11"/>
  <c r="V27" i="11"/>
  <c r="Q27" i="11"/>
  <c r="F31" i="11"/>
  <c r="AP26" i="11"/>
  <c r="AK26" i="11"/>
  <c r="AA26" i="11"/>
  <c r="V26" i="11"/>
  <c r="Q26" i="11"/>
  <c r="AU25" i="11"/>
  <c r="AP25" i="11"/>
  <c r="AK25" i="11"/>
  <c r="AF25" i="11"/>
  <c r="AA25" i="11"/>
  <c r="V25" i="11"/>
  <c r="Q25" i="11"/>
  <c r="F115" i="11"/>
  <c r="AP24" i="11"/>
  <c r="AK24" i="11"/>
  <c r="AF24" i="11"/>
  <c r="AA24" i="11"/>
  <c r="V24" i="11"/>
  <c r="Q24" i="11"/>
  <c r="F8" i="11"/>
  <c r="AK23" i="11"/>
  <c r="AF23" i="11"/>
  <c r="AA23" i="11"/>
  <c r="Q23" i="11"/>
  <c r="F7" i="11"/>
  <c r="AU22" i="11"/>
  <c r="AP22" i="11"/>
  <c r="AK22" i="11"/>
  <c r="AF22" i="11"/>
  <c r="AA22" i="11"/>
  <c r="V22" i="11"/>
  <c r="Q22" i="11"/>
  <c r="L22" i="11"/>
  <c r="F114" i="11"/>
  <c r="AU21" i="11"/>
  <c r="AP21" i="11"/>
  <c r="AK21" i="11"/>
  <c r="AF21" i="11"/>
  <c r="AA21" i="11"/>
  <c r="V21" i="11"/>
  <c r="Q21" i="11"/>
  <c r="L21" i="11"/>
  <c r="F113" i="11"/>
  <c r="AU20" i="11"/>
  <c r="AP20" i="11"/>
  <c r="AK20" i="11"/>
  <c r="AF20" i="11"/>
  <c r="AA20" i="11"/>
  <c r="V20" i="11"/>
  <c r="Q20" i="11"/>
  <c r="F112" i="11"/>
  <c r="AU19" i="11"/>
  <c r="AP19" i="11"/>
  <c r="AK19" i="11"/>
  <c r="AF19" i="11"/>
  <c r="AA19" i="11"/>
  <c r="V19" i="11"/>
  <c r="Q19" i="11"/>
  <c r="F111" i="11"/>
  <c r="AU18" i="11"/>
  <c r="AP18" i="11"/>
  <c r="AK18" i="11"/>
  <c r="AF18" i="11"/>
  <c r="AA18" i="11"/>
  <c r="V18" i="11"/>
  <c r="Q18" i="11"/>
  <c r="F16" i="11"/>
  <c r="AU17" i="11"/>
  <c r="AP17" i="11"/>
  <c r="AK17" i="11"/>
  <c r="AF17" i="11"/>
  <c r="AA17" i="11"/>
  <c r="V17" i="11"/>
  <c r="Q17" i="11"/>
  <c r="L17" i="11"/>
  <c r="AU16" i="11"/>
  <c r="AP16" i="11"/>
  <c r="AK16" i="11"/>
  <c r="AF16" i="11"/>
  <c r="AA16" i="11"/>
  <c r="V16" i="11"/>
  <c r="F105" i="11"/>
  <c r="AU15" i="11"/>
  <c r="AP15" i="11"/>
  <c r="AK15" i="11"/>
  <c r="AF15" i="11"/>
  <c r="AA15" i="11"/>
  <c r="V15" i="11"/>
  <c r="Q15" i="11"/>
  <c r="F15" i="11"/>
  <c r="AU14" i="11"/>
  <c r="AP14" i="11"/>
  <c r="AK14" i="11"/>
  <c r="AF14" i="11"/>
  <c r="AA14" i="11"/>
  <c r="V14" i="11"/>
  <c r="F104" i="11"/>
  <c r="AU13" i="11"/>
  <c r="AP13" i="11"/>
  <c r="AK13" i="11"/>
  <c r="AF13" i="11"/>
  <c r="AA13" i="11"/>
  <c r="V13" i="11"/>
  <c r="Q13" i="11"/>
  <c r="F6" i="11"/>
  <c r="AU12" i="11"/>
  <c r="AP12" i="11"/>
  <c r="AK12" i="11"/>
  <c r="AF12" i="11"/>
  <c r="AA12" i="11"/>
  <c r="V12" i="11"/>
  <c r="Q12" i="11"/>
  <c r="F14" i="11"/>
  <c r="AU11" i="11"/>
  <c r="AP11" i="11"/>
  <c r="AK11" i="11"/>
  <c r="AF11" i="11"/>
  <c r="AA11" i="11"/>
  <c r="V11" i="11"/>
  <c r="Q11" i="11"/>
  <c r="F103" i="11"/>
  <c r="AU10" i="11"/>
  <c r="AP10" i="11"/>
  <c r="AK10" i="11"/>
  <c r="AF10" i="11"/>
  <c r="AA10" i="11"/>
  <c r="V10" i="11"/>
  <c r="Q10" i="11"/>
  <c r="F13" i="11"/>
  <c r="AU9" i="11"/>
  <c r="AP9" i="11"/>
  <c r="AK9" i="11"/>
  <c r="AF9" i="11"/>
  <c r="AA9" i="11"/>
  <c r="V9" i="11"/>
  <c r="Q9" i="11"/>
  <c r="AU8" i="11"/>
  <c r="AP8" i="11"/>
  <c r="AK8" i="11"/>
  <c r="AF8" i="11"/>
  <c r="AA8" i="11"/>
  <c r="V8" i="11"/>
  <c r="Q8" i="11"/>
  <c r="F19" i="11"/>
  <c r="AU7" i="11"/>
  <c r="AP7" i="11"/>
  <c r="AK7" i="11"/>
  <c r="AF7" i="11"/>
  <c r="AA7" i="11"/>
  <c r="V7" i="11"/>
  <c r="Q7" i="11"/>
  <c r="F18" i="11"/>
  <c r="AU6" i="11"/>
  <c r="AP6" i="11"/>
  <c r="AK6" i="11"/>
  <c r="AF6" i="11"/>
  <c r="AA6" i="11"/>
  <c r="V6" i="11"/>
  <c r="Q6" i="11"/>
  <c r="F17" i="11"/>
  <c r="AU5" i="11"/>
  <c r="AP5" i="11"/>
  <c r="AK5" i="11"/>
  <c r="AF5" i="11"/>
  <c r="AA5" i="11"/>
  <c r="V5" i="11"/>
  <c r="Q5" i="11"/>
  <c r="AU4" i="11"/>
  <c r="AP4" i="11"/>
  <c r="AK4" i="11"/>
  <c r="AF4" i="11"/>
  <c r="AA4" i="11"/>
  <c r="V4" i="11"/>
  <c r="Q4" i="11"/>
  <c r="F5" i="11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45" i="3"/>
  <c r="G15" i="1"/>
  <c r="G17" i="1"/>
  <c r="G18" i="1"/>
  <c r="G19" i="1"/>
  <c r="G20" i="1"/>
  <c r="G21" i="1"/>
  <c r="G22" i="1"/>
  <c r="G23" i="1"/>
  <c r="G24" i="1"/>
  <c r="G25" i="1"/>
  <c r="G16" i="1"/>
  <c r="D25" i="1"/>
  <c r="D24" i="1"/>
  <c r="D23" i="1"/>
  <c r="D21" i="1"/>
  <c r="D20" i="1"/>
  <c r="D19" i="1"/>
  <c r="D18" i="1"/>
  <c r="D17" i="1"/>
  <c r="D16" i="1"/>
  <c r="D15" i="1"/>
  <c r="Q24" i="1"/>
  <c r="Q4" i="1"/>
  <c r="AU16" i="1"/>
  <c r="BT17" i="3"/>
  <c r="BT4" i="3"/>
  <c r="BT5" i="3"/>
  <c r="BT6" i="3"/>
  <c r="BT7" i="3"/>
  <c r="BT8" i="3"/>
  <c r="BT9" i="3"/>
  <c r="BT10" i="3"/>
  <c r="BT11" i="3"/>
  <c r="BT12" i="3"/>
  <c r="BT13" i="3"/>
  <c r="BT14" i="3"/>
  <c r="BT15" i="3"/>
  <c r="BT16" i="3"/>
  <c r="BT3" i="3"/>
  <c r="D5" i="5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CD4" i="3"/>
  <c r="CD27" i="3"/>
  <c r="CD21" i="3"/>
  <c r="CD3" i="3"/>
  <c r="CD25" i="3"/>
  <c r="CD26" i="3"/>
  <c r="CD23" i="3"/>
  <c r="CD22" i="3"/>
  <c r="CD24" i="3"/>
  <c r="CD6" i="3"/>
  <c r="CD19" i="3"/>
  <c r="CD20" i="3"/>
  <c r="CD7" i="3"/>
  <c r="CD8" i="3"/>
  <c r="CD9" i="3"/>
  <c r="CD10" i="3"/>
  <c r="CD11" i="3"/>
  <c r="CD12" i="3"/>
  <c r="CD13" i="3"/>
  <c r="CD14" i="3"/>
  <c r="CD15" i="3"/>
  <c r="CD16" i="3"/>
  <c r="CD17" i="3"/>
  <c r="CD18" i="3"/>
  <c r="CD5" i="3"/>
  <c r="G96" i="3"/>
  <c r="G97" i="3"/>
  <c r="G98" i="3"/>
  <c r="G99" i="3"/>
  <c r="G95" i="3"/>
  <c r="BY4" i="3"/>
  <c r="BY5" i="3"/>
  <c r="BY6" i="3"/>
  <c r="BY7" i="3"/>
  <c r="BY8" i="3"/>
  <c r="BY3" i="3"/>
  <c r="D87" i="3"/>
  <c r="D86" i="3"/>
  <c r="D85" i="3"/>
  <c r="D84" i="3"/>
  <c r="D83" i="3"/>
  <c r="D82" i="3"/>
  <c r="D81" i="3"/>
  <c r="D80" i="3"/>
  <c r="D79" i="3"/>
  <c r="D11" i="3"/>
  <c r="D10" i="3"/>
  <c r="D9" i="3"/>
  <c r="D8" i="3"/>
  <c r="D7" i="3"/>
  <c r="D6" i="3"/>
  <c r="D5" i="3"/>
  <c r="D4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AF20" i="3"/>
  <c r="F47" i="2"/>
  <c r="D47" i="2"/>
  <c r="Q5" i="3"/>
  <c r="Q17" i="3"/>
  <c r="Q6" i="3"/>
  <c r="Q7" i="3"/>
  <c r="Q8" i="3"/>
  <c r="Q9" i="3"/>
  <c r="Q10" i="3"/>
  <c r="Q11" i="3"/>
  <c r="Q12" i="3"/>
  <c r="Q13" i="3"/>
  <c r="Q14" i="3"/>
  <c r="Q15" i="3"/>
  <c r="Q16" i="3"/>
  <c r="Q18" i="3"/>
  <c r="Q19" i="3"/>
  <c r="Q20" i="3"/>
  <c r="Q21" i="3"/>
  <c r="Q22" i="3"/>
  <c r="Q23" i="3"/>
  <c r="Q4" i="3"/>
  <c r="D38" i="3"/>
  <c r="D39" i="3"/>
  <c r="D40" i="3"/>
  <c r="D41" i="3"/>
  <c r="D42" i="3"/>
  <c r="D43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77" i="3"/>
  <c r="D89" i="3"/>
  <c r="D90" i="3"/>
  <c r="D91" i="3"/>
  <c r="D92" i="3"/>
  <c r="D93" i="3"/>
  <c r="D101" i="3"/>
  <c r="B111" i="3"/>
  <c r="B110" i="3"/>
  <c r="B106" i="3"/>
  <c r="B109" i="3"/>
  <c r="B108" i="3"/>
  <c r="B107" i="3"/>
  <c r="L45" i="3"/>
  <c r="L35" i="3"/>
  <c r="L4" i="3"/>
  <c r="L38" i="3"/>
  <c r="L36" i="3"/>
  <c r="L47" i="3"/>
  <c r="L23" i="3"/>
  <c r="L7" i="3"/>
  <c r="L8" i="3"/>
  <c r="G5" i="3"/>
  <c r="G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8" i="3"/>
  <c r="G39" i="3"/>
  <c r="G40" i="3"/>
  <c r="G41" i="3"/>
  <c r="G42" i="3"/>
  <c r="G43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7" i="3"/>
  <c r="G79" i="3"/>
  <c r="G80" i="3"/>
  <c r="G81" i="3"/>
  <c r="G82" i="3"/>
  <c r="G83" i="3"/>
  <c r="G84" i="3"/>
  <c r="G85" i="3"/>
  <c r="G86" i="3"/>
  <c r="G87" i="3"/>
  <c r="G89" i="3"/>
  <c r="G90" i="3"/>
  <c r="G91" i="3"/>
  <c r="G92" i="3"/>
  <c r="G93" i="3"/>
  <c r="G4" i="3"/>
  <c r="BJ4" i="3"/>
  <c r="BJ5" i="3"/>
  <c r="BJ6" i="3"/>
  <c r="BJ7" i="3"/>
  <c r="BJ8" i="3"/>
  <c r="BJ9" i="3"/>
  <c r="BJ3" i="3"/>
  <c r="BE7" i="3"/>
  <c r="BE3" i="3"/>
  <c r="BE4" i="3"/>
  <c r="BE6" i="3"/>
  <c r="BE8" i="3"/>
  <c r="BE5" i="3"/>
  <c r="BO8" i="3"/>
  <c r="BO7" i="3"/>
  <c r="BO6" i="3"/>
  <c r="BO5" i="3"/>
  <c r="BO4" i="3"/>
  <c r="BO3" i="3"/>
  <c r="AZ4" i="3"/>
  <c r="AZ9" i="3"/>
  <c r="AZ6" i="3"/>
  <c r="AZ8" i="3"/>
  <c r="AZ7" i="3"/>
  <c r="AZ5" i="3"/>
  <c r="AZ3" i="3"/>
  <c r="AU4" i="3"/>
  <c r="AU5" i="3"/>
  <c r="AU6" i="3"/>
  <c r="AU7" i="3"/>
  <c r="AU8" i="3"/>
  <c r="AU3" i="3"/>
  <c r="AP9" i="3"/>
  <c r="AP12" i="3"/>
  <c r="AP11" i="3"/>
  <c r="AP8" i="3"/>
  <c r="AP6" i="3"/>
  <c r="AP3" i="3"/>
  <c r="AP4" i="3"/>
  <c r="AP10" i="3"/>
  <c r="AP7" i="3"/>
  <c r="AP5" i="3"/>
  <c r="AK3" i="3"/>
  <c r="AK9" i="3"/>
  <c r="AK10" i="3"/>
  <c r="AK8" i="3"/>
  <c r="AK4" i="3"/>
  <c r="AK7" i="3"/>
  <c r="AK5" i="3"/>
  <c r="AK6" i="3"/>
  <c r="AF29" i="3"/>
  <c r="AF3" i="3"/>
  <c r="AF33" i="3"/>
  <c r="AF28" i="3"/>
  <c r="AF34" i="3"/>
  <c r="AF23" i="3"/>
  <c r="AF24" i="3"/>
  <c r="AF4" i="3"/>
  <c r="AF31" i="3"/>
  <c r="AF19" i="3"/>
  <c r="AF18" i="3"/>
  <c r="AF17" i="3"/>
  <c r="AF16" i="3"/>
  <c r="AF15" i="3"/>
  <c r="AF14" i="3"/>
  <c r="AF13" i="3"/>
  <c r="AF12" i="3"/>
  <c r="AF11" i="3"/>
  <c r="AF9" i="3"/>
  <c r="AF27" i="3"/>
  <c r="AF26" i="3"/>
  <c r="AF25" i="3"/>
  <c r="AF10" i="3"/>
  <c r="AF8" i="3"/>
  <c r="AF7" i="3"/>
  <c r="AF6" i="3"/>
  <c r="AF5" i="3"/>
  <c r="AA26" i="3"/>
  <c r="AA21" i="3"/>
  <c r="AA25" i="3"/>
  <c r="AA18" i="3"/>
  <c r="AA28" i="3"/>
  <c r="AA23" i="3"/>
  <c r="AA27" i="3"/>
  <c r="AA15" i="3"/>
  <c r="AA24" i="3"/>
  <c r="AA9" i="3"/>
  <c r="AA11" i="3"/>
  <c r="AA7" i="3"/>
  <c r="AA8" i="3"/>
  <c r="AA17" i="3"/>
  <c r="AA16" i="3"/>
  <c r="AA10" i="3"/>
  <c r="AA14" i="3"/>
  <c r="AA13" i="3"/>
  <c r="AA12" i="3"/>
  <c r="AA5" i="3"/>
  <c r="AA4" i="3"/>
  <c r="AA3" i="3"/>
  <c r="AA6" i="3"/>
  <c r="V18" i="3"/>
  <c r="V28" i="3"/>
  <c r="V24" i="3"/>
  <c r="V29" i="3"/>
  <c r="V19" i="3"/>
  <c r="V26" i="3"/>
  <c r="V22" i="3"/>
  <c r="V27" i="3"/>
  <c r="V25" i="3"/>
  <c r="V17" i="3"/>
  <c r="V16" i="3"/>
  <c r="V6" i="3"/>
  <c r="V4" i="3"/>
  <c r="V12" i="3"/>
  <c r="V10" i="3"/>
  <c r="V13" i="3"/>
  <c r="V14" i="3"/>
  <c r="V11" i="3"/>
  <c r="V3" i="3"/>
  <c r="V15" i="3"/>
  <c r="V9" i="3"/>
  <c r="V7" i="3"/>
  <c r="V5" i="3"/>
  <c r="V8" i="3"/>
  <c r="L6" i="3"/>
  <c r="L44" i="3"/>
  <c r="L28" i="3"/>
  <c r="L27" i="3"/>
  <c r="L26" i="3"/>
  <c r="L24" i="3"/>
  <c r="L34" i="3"/>
  <c r="L33" i="3"/>
  <c r="L32" i="3"/>
  <c r="L43" i="3"/>
  <c r="L5" i="3"/>
  <c r="L25" i="3"/>
  <c r="L46" i="3"/>
  <c r="L42" i="3"/>
  <c r="L39" i="3"/>
  <c r="L37" i="3"/>
  <c r="L41" i="3"/>
  <c r="L40" i="3"/>
  <c r="L48" i="3"/>
  <c r="L29" i="3"/>
  <c r="L9" i="3"/>
  <c r="L17" i="3"/>
  <c r="L15" i="3"/>
  <c r="L16" i="3"/>
  <c r="L22" i="3"/>
  <c r="L19" i="3"/>
  <c r="L20" i="3"/>
  <c r="L12" i="3"/>
  <c r="L18" i="3"/>
  <c r="L11" i="3"/>
  <c r="L10" i="3"/>
  <c r="L21" i="3"/>
  <c r="L31" i="3"/>
  <c r="L14" i="3"/>
  <c r="L30" i="3"/>
  <c r="L13" i="3"/>
  <c r="D11" i="4"/>
  <c r="D12" i="4"/>
  <c r="D13" i="4"/>
  <c r="D4" i="4"/>
  <c r="D5" i="4"/>
  <c r="D6" i="4"/>
  <c r="D7" i="4"/>
  <c r="D8" i="4"/>
  <c r="D9" i="4"/>
  <c r="D14" i="4"/>
  <c r="D15" i="4"/>
  <c r="D16" i="4"/>
  <c r="D17" i="4"/>
  <c r="D18" i="4"/>
  <c r="D19" i="4"/>
  <c r="D21" i="4"/>
  <c r="D27" i="4"/>
  <c r="B37" i="4"/>
  <c r="B35" i="4"/>
  <c r="B33" i="4"/>
  <c r="B32" i="4"/>
  <c r="B31" i="4"/>
  <c r="F5" i="4"/>
  <c r="F6" i="4"/>
  <c r="F7" i="4"/>
  <c r="F8" i="4"/>
  <c r="F9" i="4"/>
  <c r="F11" i="4"/>
  <c r="F12" i="4"/>
  <c r="F13" i="4"/>
  <c r="F14" i="4"/>
  <c r="F15" i="4"/>
  <c r="F16" i="4"/>
  <c r="F17" i="4"/>
  <c r="F18" i="4"/>
  <c r="F19" i="4"/>
  <c r="F21" i="4"/>
  <c r="F22" i="4"/>
  <c r="F4" i="4"/>
  <c r="L12" i="4"/>
  <c r="L16" i="4"/>
  <c r="L4" i="4"/>
  <c r="L15" i="4"/>
  <c r="L18" i="4"/>
  <c r="L6" i="4"/>
  <c r="L10" i="4"/>
  <c r="L7" i="4"/>
  <c r="L5" i="4"/>
  <c r="L14" i="4"/>
  <c r="L13" i="4"/>
  <c r="L17" i="4"/>
  <c r="L9" i="4"/>
  <c r="L8" i="4"/>
  <c r="L11" i="4"/>
  <c r="D6" i="5"/>
  <c r="D7" i="5"/>
  <c r="D8" i="5"/>
  <c r="D9" i="5"/>
  <c r="D10" i="5"/>
  <c r="D11" i="5"/>
  <c r="D12" i="5"/>
  <c r="D13" i="5"/>
  <c r="D14" i="5"/>
  <c r="D16" i="5"/>
  <c r="D17" i="5"/>
  <c r="D18" i="5"/>
  <c r="D19" i="5"/>
  <c r="D20" i="5"/>
  <c r="D21" i="5"/>
  <c r="D22" i="5"/>
  <c r="D4" i="5"/>
  <c r="D26" i="5"/>
  <c r="D27" i="5"/>
  <c r="D28" i="5"/>
  <c r="D29" i="5"/>
  <c r="D30" i="5"/>
  <c r="D31" i="5"/>
  <c r="D32" i="5"/>
  <c r="D33" i="5"/>
  <c r="D35" i="5"/>
  <c r="D38" i="5"/>
  <c r="B48" i="5"/>
  <c r="B42" i="5"/>
  <c r="B46" i="5"/>
  <c r="B43" i="5"/>
  <c r="F28" i="5"/>
  <c r="F29" i="5"/>
  <c r="F30" i="5"/>
  <c r="F31" i="5"/>
  <c r="F33" i="5"/>
  <c r="L17" i="5"/>
  <c r="F6" i="5"/>
  <c r="F7" i="5"/>
  <c r="F8" i="5"/>
  <c r="F9" i="5"/>
  <c r="F10" i="5"/>
  <c r="F11" i="5"/>
  <c r="F12" i="5"/>
  <c r="F13" i="5"/>
  <c r="F14" i="5"/>
  <c r="F16" i="5"/>
  <c r="F17" i="5"/>
  <c r="F18" i="5"/>
  <c r="F19" i="5"/>
  <c r="F20" i="5"/>
  <c r="F21" i="5"/>
  <c r="F22" i="5"/>
  <c r="F24" i="5"/>
  <c r="F27" i="5"/>
  <c r="F26" i="5"/>
  <c r="F32" i="5"/>
  <c r="F4" i="5"/>
  <c r="Q5" i="5"/>
  <c r="Q6" i="5"/>
  <c r="Q3" i="5"/>
  <c r="Q8" i="5"/>
  <c r="Q10" i="5"/>
  <c r="Q14" i="5"/>
  <c r="Q4" i="5"/>
  <c r="Q9" i="5"/>
  <c r="Q11" i="5"/>
  <c r="Q12" i="5"/>
  <c r="Q13" i="5"/>
  <c r="Q7" i="5"/>
  <c r="D4" i="6"/>
  <c r="D5" i="6"/>
  <c r="D6" i="6"/>
  <c r="D7" i="6"/>
  <c r="D8" i="6"/>
  <c r="D9" i="6"/>
  <c r="D10" i="6"/>
  <c r="D11" i="6"/>
  <c r="D13" i="6"/>
  <c r="G5" i="6"/>
  <c r="G6" i="6"/>
  <c r="G7" i="6"/>
  <c r="G8" i="6"/>
  <c r="G9" i="6"/>
  <c r="G10" i="6"/>
  <c r="G11" i="6"/>
  <c r="G4" i="6"/>
  <c r="D52" i="2"/>
  <c r="D53" i="2"/>
  <c r="D67" i="2"/>
  <c r="B106" i="2"/>
  <c r="D4" i="2"/>
  <c r="D6" i="2"/>
  <c r="D7" i="2"/>
  <c r="D8" i="2"/>
  <c r="D10" i="2"/>
  <c r="D11" i="2"/>
  <c r="D12" i="2"/>
  <c r="D13" i="2"/>
  <c r="D14" i="2"/>
  <c r="D15" i="2"/>
  <c r="D16" i="2"/>
  <c r="D18" i="2"/>
  <c r="D19" i="2"/>
  <c r="D20" i="2"/>
  <c r="D21" i="2"/>
  <c r="D22" i="2"/>
  <c r="D23" i="2"/>
  <c r="D24" i="2"/>
  <c r="D25" i="2"/>
  <c r="D27" i="2"/>
  <c r="D28" i="2"/>
  <c r="D29" i="2"/>
  <c r="D30" i="2"/>
  <c r="D31" i="2"/>
  <c r="D32" i="2"/>
  <c r="D33" i="2"/>
  <c r="D34" i="2"/>
  <c r="D35" i="2"/>
  <c r="D37" i="2"/>
  <c r="D38" i="2"/>
  <c r="D39" i="2"/>
  <c r="D40" i="2"/>
  <c r="D41" i="2"/>
  <c r="D42" i="2"/>
  <c r="D43" i="2"/>
  <c r="D45" i="2"/>
  <c r="D46" i="2"/>
  <c r="D49" i="2"/>
  <c r="D51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8" i="2"/>
  <c r="D70" i="2"/>
  <c r="D72" i="2"/>
  <c r="D73" i="2"/>
  <c r="D74" i="2"/>
  <c r="D75" i="2"/>
  <c r="D76" i="2"/>
  <c r="D77" i="2"/>
  <c r="D80" i="2"/>
  <c r="D82" i="2"/>
  <c r="C106" i="2"/>
  <c r="B103" i="2"/>
  <c r="C103" i="2"/>
  <c r="B102" i="2"/>
  <c r="C102" i="2"/>
  <c r="B101" i="2"/>
  <c r="C101" i="2"/>
  <c r="B100" i="2"/>
  <c r="C100" i="2"/>
  <c r="B99" i="2"/>
  <c r="C99" i="2"/>
  <c r="B96" i="2"/>
  <c r="C96" i="2"/>
  <c r="B95" i="2"/>
  <c r="C95" i="2"/>
  <c r="F39" i="2"/>
  <c r="F34" i="2"/>
  <c r="D90" i="2"/>
  <c r="D89" i="2"/>
  <c r="D88" i="2"/>
  <c r="D87" i="2"/>
  <c r="D86" i="2"/>
  <c r="D8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51" i="2"/>
  <c r="F38" i="2"/>
  <c r="F40" i="2"/>
  <c r="F41" i="2"/>
  <c r="F42" i="2"/>
  <c r="F43" i="2"/>
  <c r="F37" i="2"/>
  <c r="Q5" i="2"/>
  <c r="Q6" i="2"/>
  <c r="Q8" i="2"/>
  <c r="Q9" i="2"/>
  <c r="Q10" i="2"/>
  <c r="Q11" i="2"/>
  <c r="Q12" i="2"/>
  <c r="Q13" i="2"/>
  <c r="Q15" i="2"/>
  <c r="Q17" i="2"/>
  <c r="Q18" i="2"/>
  <c r="Q19" i="2"/>
  <c r="Q20" i="2"/>
  <c r="Q22" i="2"/>
  <c r="Q23" i="2"/>
  <c r="Q24" i="2"/>
  <c r="Q26" i="2"/>
  <c r="Q27" i="2"/>
  <c r="Q28" i="2"/>
  <c r="Q29" i="2"/>
  <c r="Q31" i="2"/>
  <c r="Q21" i="2"/>
  <c r="Q30" i="2"/>
  <c r="Q25" i="2"/>
  <c r="Q7" i="2"/>
  <c r="Q4" i="2"/>
  <c r="AF14" i="2"/>
  <c r="AF23" i="2"/>
  <c r="AF22" i="2"/>
  <c r="AK12" i="2"/>
  <c r="AK15" i="2"/>
  <c r="AK24" i="2"/>
  <c r="AK23" i="2"/>
  <c r="AP9" i="2"/>
  <c r="AP21" i="2"/>
  <c r="AP19" i="2"/>
  <c r="AU19" i="2"/>
  <c r="V28" i="2"/>
  <c r="L22" i="2"/>
  <c r="L21" i="2"/>
  <c r="AA37" i="2"/>
  <c r="AA35" i="2"/>
  <c r="AA14" i="2"/>
  <c r="AA6" i="2"/>
  <c r="AA20" i="2"/>
  <c r="AA21" i="2"/>
  <c r="AU14" i="2"/>
  <c r="AA25" i="2"/>
  <c r="V18" i="2"/>
  <c r="AK19" i="2"/>
  <c r="AF16" i="2"/>
  <c r="AA44" i="2"/>
  <c r="AA43" i="2"/>
  <c r="V20" i="2"/>
  <c r="F77" i="2"/>
  <c r="AA13" i="2"/>
  <c r="AA12" i="2"/>
  <c r="AA19" i="2"/>
  <c r="AA18" i="2"/>
  <c r="AA39" i="2"/>
  <c r="AA38" i="2"/>
  <c r="AP26" i="2"/>
  <c r="AP22" i="2"/>
  <c r="AP20" i="2"/>
  <c r="AP11" i="2"/>
  <c r="AF25" i="2"/>
  <c r="AF24" i="2"/>
  <c r="AF21" i="2"/>
  <c r="L17" i="2"/>
  <c r="V26" i="2"/>
  <c r="V9" i="2"/>
  <c r="V8" i="2"/>
  <c r="F15" i="2"/>
  <c r="F86" i="2"/>
  <c r="F87" i="2"/>
  <c r="F88" i="2"/>
  <c r="F89" i="2"/>
  <c r="F90" i="2"/>
  <c r="F85" i="2"/>
  <c r="F6" i="2"/>
  <c r="F7" i="2"/>
  <c r="F8" i="2"/>
  <c r="F10" i="2"/>
  <c r="F11" i="2"/>
  <c r="F12" i="2"/>
  <c r="F13" i="2"/>
  <c r="F14" i="2"/>
  <c r="F16" i="2"/>
  <c r="F18" i="2"/>
  <c r="F19" i="2"/>
  <c r="F20" i="2"/>
  <c r="F21" i="2"/>
  <c r="F22" i="2"/>
  <c r="F23" i="2"/>
  <c r="F24" i="2"/>
  <c r="F25" i="2"/>
  <c r="F27" i="2"/>
  <c r="F28" i="2"/>
  <c r="F29" i="2"/>
  <c r="F30" i="2"/>
  <c r="F31" i="2"/>
  <c r="F32" i="2"/>
  <c r="F33" i="2"/>
  <c r="F35" i="2"/>
  <c r="F45" i="2"/>
  <c r="F46" i="2"/>
  <c r="F49" i="2"/>
  <c r="F70" i="2"/>
  <c r="F72" i="2"/>
  <c r="F73" i="2"/>
  <c r="F74" i="2"/>
  <c r="F75" i="2"/>
  <c r="F76" i="2"/>
  <c r="F78" i="2"/>
  <c r="F4" i="2"/>
  <c r="AU13" i="2"/>
  <c r="AU16" i="2"/>
  <c r="AU15" i="2"/>
  <c r="AU20" i="2"/>
  <c r="AU12" i="2"/>
  <c r="AU25" i="2"/>
  <c r="AU17" i="2"/>
  <c r="AU10" i="2"/>
  <c r="AU18" i="2"/>
  <c r="AU11" i="2"/>
  <c r="AU22" i="2"/>
  <c r="AU21" i="2"/>
  <c r="AU8" i="2"/>
  <c r="AU7" i="2"/>
  <c r="AU9" i="2"/>
  <c r="AU6" i="2"/>
  <c r="AU5" i="2"/>
  <c r="AU4" i="2"/>
  <c r="AP14" i="2"/>
  <c r="AP28" i="2"/>
  <c r="AP10" i="2"/>
  <c r="AP13" i="2"/>
  <c r="AP12" i="2"/>
  <c r="AP16" i="2"/>
  <c r="AP4" i="2"/>
  <c r="AP15" i="2"/>
  <c r="AP27" i="2"/>
  <c r="AP25" i="2"/>
  <c r="AP6" i="2"/>
  <c r="AP24" i="2"/>
  <c r="AP5" i="2"/>
  <c r="AP18" i="2"/>
  <c r="AP8" i="2"/>
  <c r="AP17" i="2"/>
  <c r="AP7" i="2"/>
  <c r="AK4" i="2"/>
  <c r="AK28" i="2"/>
  <c r="AK17" i="2"/>
  <c r="AK18" i="2"/>
  <c r="AK21" i="2"/>
  <c r="AK16" i="2"/>
  <c r="AK25" i="2"/>
  <c r="AK20" i="2"/>
  <c r="AK27" i="2"/>
  <c r="AK7" i="2"/>
  <c r="AK14" i="2"/>
  <c r="AK11" i="2"/>
  <c r="AK26" i="2"/>
  <c r="AK5" i="2"/>
  <c r="AK13" i="2"/>
  <c r="AK10" i="2"/>
  <c r="AK6" i="2"/>
  <c r="AK9" i="2"/>
  <c r="AK22" i="2"/>
  <c r="AK8" i="2"/>
  <c r="AF4" i="2"/>
  <c r="AA5" i="2"/>
  <c r="AF20" i="2"/>
  <c r="AF28" i="2"/>
  <c r="AF6" i="2"/>
  <c r="AF15" i="2"/>
  <c r="AF19" i="2"/>
  <c r="AF5" i="2"/>
  <c r="AF18" i="2"/>
  <c r="AF17" i="2"/>
  <c r="AF27" i="2"/>
  <c r="AF12" i="2"/>
  <c r="AF11" i="2"/>
  <c r="AF10" i="2"/>
  <c r="AF9" i="2"/>
  <c r="AF13" i="2"/>
  <c r="AF8" i="2"/>
  <c r="AF7" i="2"/>
  <c r="AA36" i="2"/>
  <c r="AA46" i="2"/>
  <c r="AA10" i="2"/>
  <c r="AA17" i="2"/>
  <c r="AA16" i="2"/>
  <c r="AA15" i="2"/>
  <c r="AA32" i="2"/>
  <c r="AA4" i="2"/>
  <c r="AA11" i="2"/>
  <c r="AA40" i="2"/>
  <c r="AA31" i="2"/>
  <c r="AA28" i="2"/>
  <c r="AA26" i="2"/>
  <c r="AA30" i="2"/>
  <c r="AA27" i="2"/>
  <c r="AA34" i="2"/>
  <c r="AA33" i="2"/>
  <c r="AA42" i="2"/>
  <c r="AA41" i="2"/>
  <c r="AA23" i="2"/>
  <c r="AA9" i="2"/>
  <c r="AA8" i="2"/>
  <c r="AA7" i="2"/>
  <c r="AA24" i="2"/>
  <c r="AA22" i="2"/>
  <c r="V27" i="2"/>
  <c r="V33" i="2"/>
  <c r="V13" i="2"/>
  <c r="V17" i="2"/>
  <c r="V16" i="2"/>
  <c r="V15" i="2"/>
  <c r="V25" i="2"/>
  <c r="V4" i="2"/>
  <c r="V14" i="2"/>
  <c r="V29" i="2"/>
  <c r="V24" i="2"/>
  <c r="V21" i="2"/>
  <c r="V19" i="2"/>
  <c r="V22" i="2"/>
  <c r="V31" i="2"/>
  <c r="V30" i="2"/>
  <c r="V12" i="2"/>
  <c r="V11" i="2"/>
  <c r="V10" i="2"/>
  <c r="V7" i="2"/>
  <c r="V6" i="2"/>
  <c r="V5" i="2"/>
  <c r="D4" i="1"/>
  <c r="D5" i="1"/>
  <c r="D6" i="1"/>
  <c r="D7" i="1"/>
  <c r="D8" i="1"/>
  <c r="D9" i="1"/>
  <c r="D10" i="1"/>
  <c r="D11" i="1"/>
  <c r="D12" i="1"/>
  <c r="D13" i="1"/>
  <c r="D22" i="1"/>
  <c r="D27" i="1"/>
  <c r="D28" i="1"/>
  <c r="D30" i="1"/>
  <c r="D33" i="1"/>
  <c r="D34" i="1"/>
  <c r="D36" i="1"/>
  <c r="D37" i="1"/>
  <c r="D38" i="1"/>
  <c r="D39" i="1"/>
  <c r="D40" i="1"/>
  <c r="D41" i="1"/>
  <c r="D44" i="1"/>
  <c r="D45" i="1"/>
  <c r="D46" i="1"/>
  <c r="D47" i="1"/>
  <c r="D48" i="1"/>
  <c r="D49" i="1"/>
  <c r="D50" i="1"/>
  <c r="D51" i="1"/>
  <c r="D53" i="1"/>
  <c r="D55" i="1"/>
  <c r="D56" i="1"/>
  <c r="D58" i="1"/>
  <c r="D60" i="1"/>
  <c r="D62" i="1"/>
  <c r="D63" i="1"/>
  <c r="D64" i="1"/>
  <c r="D65" i="1"/>
  <c r="D66" i="1"/>
  <c r="D67" i="1"/>
  <c r="D68" i="1"/>
  <c r="D69" i="1"/>
  <c r="D70" i="1"/>
  <c r="D71" i="1"/>
  <c r="D72" i="1"/>
  <c r="D74" i="1"/>
  <c r="D75" i="1"/>
  <c r="D76" i="1"/>
  <c r="D77" i="1"/>
  <c r="D78" i="1"/>
  <c r="D80" i="1"/>
  <c r="D81" i="1"/>
  <c r="D82" i="1"/>
  <c r="D83" i="1"/>
  <c r="D84" i="1"/>
  <c r="D85" i="1"/>
  <c r="D86" i="1"/>
  <c r="D87" i="1"/>
  <c r="D89" i="1"/>
  <c r="D90" i="1"/>
  <c r="D92" i="1"/>
  <c r="D93" i="1"/>
  <c r="D94" i="1"/>
  <c r="D96" i="1"/>
  <c r="D97" i="1"/>
  <c r="D98" i="1"/>
  <c r="D99" i="1"/>
  <c r="D100" i="1"/>
  <c r="D101" i="1"/>
  <c r="D102" i="1"/>
  <c r="D103" i="1"/>
  <c r="D104" i="1"/>
  <c r="D105" i="1"/>
  <c r="D106" i="1"/>
  <c r="D108" i="1"/>
  <c r="D109" i="1"/>
  <c r="D110" i="1"/>
  <c r="D111" i="1"/>
  <c r="D117" i="1"/>
  <c r="D119" i="1"/>
  <c r="D123" i="1"/>
  <c r="B127" i="1"/>
  <c r="B143" i="1"/>
  <c r="B142" i="1"/>
  <c r="B141" i="1"/>
  <c r="B140" i="1"/>
  <c r="B139" i="1"/>
  <c r="B138" i="1"/>
  <c r="B137" i="1"/>
  <c r="B136" i="1"/>
  <c r="B135" i="1"/>
  <c r="B134" i="1"/>
  <c r="B133" i="1"/>
  <c r="B130" i="1"/>
  <c r="B129" i="1"/>
  <c r="B128" i="1"/>
  <c r="B126" i="1"/>
  <c r="AU10" i="1"/>
  <c r="AU4" i="1"/>
  <c r="AU9" i="1"/>
  <c r="G115" i="1"/>
  <c r="G114" i="1"/>
  <c r="G41" i="1"/>
  <c r="G11" i="1"/>
  <c r="G81" i="1"/>
  <c r="G82" i="1"/>
  <c r="G83" i="1"/>
  <c r="G84" i="1"/>
  <c r="G85" i="1"/>
  <c r="G86" i="1"/>
  <c r="G87" i="1"/>
  <c r="G80" i="1"/>
  <c r="G45" i="1"/>
  <c r="G46" i="1"/>
  <c r="G47" i="1"/>
  <c r="G48" i="1"/>
  <c r="G49" i="1"/>
  <c r="G50" i="1"/>
  <c r="G51" i="1"/>
  <c r="G53" i="1"/>
  <c r="G44" i="1"/>
  <c r="G37" i="1"/>
  <c r="G38" i="1"/>
  <c r="G39" i="1"/>
  <c r="G40" i="1"/>
  <c r="G36" i="1"/>
  <c r="L9" i="1"/>
  <c r="L8" i="1"/>
  <c r="L16" i="1"/>
  <c r="BJ12" i="1"/>
  <c r="BJ11" i="1"/>
  <c r="BJ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AU7" i="1"/>
  <c r="BJ24" i="1"/>
  <c r="BJ26" i="1"/>
  <c r="BJ27" i="1"/>
  <c r="BJ18" i="1"/>
  <c r="BJ21" i="1"/>
  <c r="BJ16" i="1"/>
  <c r="BJ7" i="1"/>
  <c r="BJ6" i="1"/>
  <c r="Q13" i="1"/>
  <c r="Q7" i="1"/>
  <c r="AA14" i="1"/>
  <c r="BE5" i="1"/>
  <c r="AZ20" i="1"/>
  <c r="AP12" i="1"/>
  <c r="BE22" i="1"/>
  <c r="AP29" i="1"/>
  <c r="AP31" i="1"/>
  <c r="G5" i="1"/>
  <c r="G6" i="1"/>
  <c r="G7" i="1"/>
  <c r="G8" i="1"/>
  <c r="G9" i="1"/>
  <c r="G10" i="1"/>
  <c r="G12" i="1"/>
  <c r="G13" i="1"/>
  <c r="G27" i="1"/>
  <c r="G28" i="1"/>
  <c r="G33" i="1"/>
  <c r="G34" i="1"/>
  <c r="G55" i="1"/>
  <c r="G56" i="1"/>
  <c r="G58" i="1"/>
  <c r="G60" i="1"/>
  <c r="G62" i="1"/>
  <c r="G63" i="1"/>
  <c r="G64" i="1"/>
  <c r="G65" i="1"/>
  <c r="G66" i="1"/>
  <c r="G67" i="1"/>
  <c r="G68" i="1"/>
  <c r="G69" i="1"/>
  <c r="G70" i="1"/>
  <c r="G71" i="1"/>
  <c r="G72" i="1"/>
  <c r="G74" i="1"/>
  <c r="G75" i="1"/>
  <c r="G76" i="1"/>
  <c r="G77" i="1"/>
  <c r="G78" i="1"/>
  <c r="G89" i="1"/>
  <c r="G90" i="1"/>
  <c r="G92" i="1"/>
  <c r="G93" i="1"/>
  <c r="G94" i="1"/>
  <c r="G96" i="1"/>
  <c r="G97" i="1"/>
  <c r="G98" i="1"/>
  <c r="G99" i="1"/>
  <c r="G100" i="1"/>
  <c r="G101" i="1"/>
  <c r="G102" i="1"/>
  <c r="G105" i="1"/>
  <c r="G106" i="1"/>
  <c r="G103" i="1"/>
  <c r="G104" i="1"/>
  <c r="G108" i="1"/>
  <c r="G109" i="1"/>
  <c r="G110" i="1"/>
  <c r="G111" i="1"/>
  <c r="G113" i="1"/>
  <c r="G117" i="1"/>
  <c r="G119" i="1"/>
  <c r="G4" i="1"/>
  <c r="BT19" i="1"/>
  <c r="BT11" i="1"/>
  <c r="BT22" i="1"/>
  <c r="BT18" i="1"/>
  <c r="BT13" i="1"/>
  <c r="BT20" i="1"/>
  <c r="BT16" i="1"/>
  <c r="BT15" i="1"/>
  <c r="BT12" i="1"/>
  <c r="BT10" i="1"/>
  <c r="BT9" i="1"/>
  <c r="BT5" i="1"/>
  <c r="BT8" i="1"/>
  <c r="BT7" i="1"/>
  <c r="BT6" i="1"/>
  <c r="BT4" i="1"/>
  <c r="BT3" i="1"/>
  <c r="BO23" i="1"/>
  <c r="BO14" i="1"/>
  <c r="BO26" i="1"/>
  <c r="BO22" i="1"/>
  <c r="BO27" i="1"/>
  <c r="BO16" i="1"/>
  <c r="BO24" i="1"/>
  <c r="BO19" i="1"/>
  <c r="BO25" i="1"/>
  <c r="BO15" i="1"/>
  <c r="BO21" i="1"/>
  <c r="BO13" i="1"/>
  <c r="BO12" i="1"/>
  <c r="BO10" i="1"/>
  <c r="BO6" i="1"/>
  <c r="BO5" i="1"/>
  <c r="BO11" i="1"/>
  <c r="BO9" i="1"/>
  <c r="BO8" i="1"/>
  <c r="BO7" i="1"/>
  <c r="BO4" i="1"/>
  <c r="BO3" i="1"/>
  <c r="BJ5" i="1"/>
  <c r="BJ23" i="1"/>
  <c r="BJ8" i="1"/>
  <c r="BJ15" i="1"/>
  <c r="BJ14" i="1"/>
  <c r="BJ13" i="1"/>
  <c r="BJ22" i="1"/>
  <c r="BJ4" i="1"/>
  <c r="BJ19" i="1"/>
  <c r="BJ17" i="1"/>
  <c r="BJ20" i="1"/>
  <c r="BJ25" i="1"/>
  <c r="BJ10" i="1"/>
  <c r="BE9" i="1"/>
  <c r="BE4" i="1"/>
  <c r="BE19" i="1"/>
  <c r="BE10" i="1"/>
  <c r="BE15" i="1"/>
  <c r="BE13" i="1"/>
  <c r="BE8" i="1"/>
  <c r="BE11" i="1"/>
  <c r="BE18" i="1"/>
  <c r="BE17" i="1"/>
  <c r="BE20" i="1"/>
  <c r="BE16" i="1"/>
  <c r="BE21" i="1"/>
  <c r="BE12" i="1"/>
  <c r="BE7" i="1"/>
  <c r="BE6" i="1"/>
  <c r="AZ4" i="1"/>
  <c r="AZ19" i="1"/>
  <c r="AZ22" i="1"/>
  <c r="AZ6" i="1"/>
  <c r="AZ10" i="1"/>
  <c r="AZ8" i="1"/>
  <c r="AZ18" i="1"/>
  <c r="AZ5" i="1"/>
  <c r="AZ7" i="1"/>
  <c r="AZ17" i="1"/>
  <c r="AZ16" i="1"/>
  <c r="AZ15" i="1"/>
  <c r="AZ21" i="1"/>
  <c r="AZ14" i="1"/>
  <c r="AZ13" i="1"/>
  <c r="AZ12" i="1"/>
  <c r="AZ11" i="1"/>
  <c r="AU8" i="1"/>
  <c r="AU5" i="1"/>
  <c r="AU24" i="1"/>
  <c r="AU29" i="1"/>
  <c r="AU14" i="1"/>
  <c r="AU13" i="1"/>
  <c r="AU12" i="1"/>
  <c r="AU11" i="1"/>
  <c r="AU17" i="1"/>
  <c r="AU15" i="1"/>
  <c r="AU23" i="1"/>
  <c r="AU6" i="1"/>
  <c r="AU25" i="1"/>
  <c r="AU22" i="1"/>
  <c r="AU19" i="1"/>
  <c r="AU18" i="1"/>
  <c r="AU21" i="1"/>
  <c r="AU20" i="1"/>
  <c r="AU26" i="1"/>
  <c r="AU28" i="1"/>
  <c r="AU27" i="1"/>
  <c r="AP20" i="1"/>
  <c r="AP10" i="1"/>
  <c r="AP11" i="1"/>
  <c r="AP27" i="1"/>
  <c r="AP16" i="1"/>
  <c r="AP15" i="1"/>
  <c r="AP14" i="1"/>
  <c r="AP13" i="1"/>
  <c r="AP19" i="1"/>
  <c r="AP17" i="1"/>
  <c r="AP26" i="1"/>
  <c r="AP9" i="1"/>
  <c r="AP28" i="1"/>
  <c r="AP25" i="1"/>
  <c r="AP22" i="1"/>
  <c r="AP21" i="1"/>
  <c r="AP24" i="1"/>
  <c r="AP23" i="1"/>
  <c r="AP30" i="1"/>
  <c r="AP8" i="1"/>
  <c r="AP7" i="1"/>
  <c r="AP6" i="1"/>
  <c r="AP5" i="1"/>
  <c r="AP4" i="1"/>
  <c r="AK11" i="1"/>
  <c r="AK5" i="1"/>
  <c r="AK4" i="1"/>
  <c r="AK15" i="1"/>
  <c r="AK7" i="1"/>
  <c r="AK10" i="1"/>
  <c r="AK9" i="1"/>
  <c r="AK8" i="1"/>
  <c r="AK14" i="1"/>
  <c r="AK6" i="1"/>
  <c r="AK13" i="1"/>
  <c r="AK12" i="1"/>
  <c r="AK16" i="1"/>
  <c r="AK19" i="1"/>
  <c r="AK18" i="1"/>
  <c r="AK17" i="1"/>
  <c r="AF5" i="1"/>
  <c r="AF6" i="1"/>
  <c r="AF7" i="1"/>
  <c r="AF8" i="1"/>
  <c r="AF9" i="1"/>
  <c r="AF11" i="1"/>
  <c r="AF13" i="1"/>
  <c r="AF16" i="1"/>
  <c r="AF17" i="1"/>
  <c r="AF18" i="1"/>
  <c r="AF19" i="1"/>
  <c r="AF20" i="1"/>
  <c r="AF21" i="1"/>
  <c r="AF23" i="1"/>
  <c r="AF24" i="1"/>
  <c r="AF4" i="1"/>
  <c r="AA6" i="1"/>
  <c r="AA5" i="1"/>
  <c r="AA4" i="1"/>
  <c r="AA12" i="1"/>
  <c r="AA24" i="1"/>
  <c r="AA7" i="1"/>
  <c r="AA9" i="1"/>
  <c r="AA8" i="1"/>
  <c r="AA11" i="1"/>
  <c r="AA22" i="1"/>
  <c r="AA10" i="1"/>
  <c r="AA23" i="1"/>
  <c r="AA19" i="1"/>
  <c r="AA18" i="1"/>
  <c r="AA21" i="1"/>
  <c r="AA20" i="1"/>
  <c r="AA17" i="1"/>
  <c r="AA16" i="1"/>
  <c r="AA13" i="1"/>
  <c r="AA15" i="1"/>
  <c r="Q17" i="1"/>
  <c r="Q19" i="1"/>
  <c r="Q18" i="1"/>
  <c r="Q23" i="1"/>
  <c r="Q26" i="1"/>
  <c r="Q14" i="1"/>
  <c r="Q16" i="1"/>
  <c r="Q15" i="1"/>
  <c r="Q22" i="1"/>
  <c r="Q21" i="1"/>
  <c r="Q20" i="1"/>
  <c r="Q25" i="1"/>
  <c r="Q5" i="1"/>
  <c r="Q8" i="1"/>
  <c r="Q12" i="1"/>
  <c r="Q10" i="1"/>
  <c r="Q6" i="1"/>
  <c r="Q9" i="1"/>
  <c r="Q11" i="1"/>
  <c r="L12" i="1"/>
  <c r="L6" i="1"/>
  <c r="L5" i="1"/>
  <c r="L22" i="1"/>
  <c r="L7" i="1"/>
  <c r="L11" i="1"/>
  <c r="L10" i="1"/>
  <c r="L15" i="1"/>
  <c r="L4" i="1"/>
  <c r="L14" i="1"/>
  <c r="L13" i="1"/>
  <c r="L24" i="1"/>
  <c r="L20" i="1"/>
  <c r="L21" i="1"/>
  <c r="L17" i="1"/>
  <c r="L23" i="1"/>
  <c r="L18" i="1"/>
  <c r="L19" i="1"/>
</calcChain>
</file>

<file path=xl/sharedStrings.xml><?xml version="1.0" encoding="utf-8"?>
<sst xmlns="http://schemas.openxmlformats.org/spreadsheetml/2006/main" count="1797" uniqueCount="691">
  <si>
    <t>MTH 37</t>
    <phoneticPr fontId="1" type="noConversion"/>
  </si>
  <si>
    <t>MTH 53(62)</t>
    <phoneticPr fontId="1" type="noConversion"/>
  </si>
  <si>
    <t>CAS 50</t>
    <phoneticPr fontId="1" type="noConversion"/>
  </si>
  <si>
    <t>MTH 55</t>
  </si>
  <si>
    <t>MTH 55</t>
    <phoneticPr fontId="1" type="noConversion"/>
  </si>
  <si>
    <t>MTH 20</t>
    <phoneticPr fontId="1" type="noConversion"/>
  </si>
  <si>
    <t>MTH 36</t>
    <phoneticPr fontId="1" type="noConversion"/>
  </si>
  <si>
    <t>PHED 2</t>
    <phoneticPr fontId="1" type="noConversion"/>
  </si>
  <si>
    <t>MTH 37</t>
    <phoneticPr fontId="1" type="noConversion"/>
  </si>
  <si>
    <t>CHEM 31</t>
    <phoneticPr fontId="1" type="noConversion"/>
  </si>
  <si>
    <t>PHED 28</t>
    <phoneticPr fontId="1" type="noConversion"/>
  </si>
  <si>
    <t>HLTH 8</t>
    <phoneticPr fontId="1" type="noConversion"/>
  </si>
  <si>
    <t>PHYS 4C</t>
    <phoneticPr fontId="1" type="noConversion"/>
  </si>
  <si>
    <t>PHYS 5</t>
    <phoneticPr fontId="1" type="noConversion"/>
  </si>
  <si>
    <t>SL 65</t>
    <phoneticPr fontId="1" type="noConversion"/>
  </si>
  <si>
    <t>Courses needed to serve half of declared ECD transfer students ~170</t>
    <phoneticPr fontId="1" type="noConversion"/>
  </si>
  <si>
    <t>HIS 27</t>
    <phoneticPr fontId="1" type="noConversion"/>
  </si>
  <si>
    <t>DIFFERENCE</t>
    <phoneticPr fontId="1" type="noConversion"/>
  </si>
  <si>
    <t>ENGL 7</t>
    <phoneticPr fontId="1" type="noConversion"/>
  </si>
  <si>
    <t>MATH 47</t>
    <phoneticPr fontId="1" type="noConversion"/>
  </si>
  <si>
    <t>ANAT 1</t>
    <phoneticPr fontId="1" type="noConversion"/>
  </si>
  <si>
    <t>ARTS</t>
    <phoneticPr fontId="1" type="noConversion"/>
  </si>
  <si>
    <t>MTH 37</t>
    <phoneticPr fontId="1" type="noConversion"/>
  </si>
  <si>
    <t>MTH 103</t>
  </si>
  <si>
    <t>MTH 104</t>
  </si>
  <si>
    <t>MTH 65</t>
  </si>
  <si>
    <t>MTH 31</t>
    <phoneticPr fontId="1" type="noConversion"/>
  </si>
  <si>
    <t>MTH 43</t>
    <phoneticPr fontId="1" type="noConversion"/>
  </si>
  <si>
    <t>MTH 55</t>
    <phoneticPr fontId="1" type="noConversion"/>
  </si>
  <si>
    <t>Science GE Lect</t>
    <phoneticPr fontId="1" type="noConversion"/>
  </si>
  <si>
    <t>ARCH 68</t>
    <phoneticPr fontId="1" type="noConversion"/>
  </si>
  <si>
    <t>PSY 2</t>
    <phoneticPr fontId="1" type="noConversion"/>
  </si>
  <si>
    <t>PSY 12</t>
    <phoneticPr fontId="1" type="noConversion"/>
  </si>
  <si>
    <t>SocBehSc GE</t>
    <phoneticPr fontId="1" type="noConversion"/>
  </si>
  <si>
    <t>BIOL 31</t>
    <phoneticPr fontId="1" type="noConversion"/>
  </si>
  <si>
    <t>ANAT 1</t>
    <phoneticPr fontId="1" type="noConversion"/>
  </si>
  <si>
    <t>BIOL 50</t>
    <phoneticPr fontId="1" type="noConversion"/>
  </si>
  <si>
    <t>difference</t>
    <phoneticPr fontId="1" type="noConversion"/>
  </si>
  <si>
    <t>arts GE</t>
    <phoneticPr fontId="1" type="noConversion"/>
  </si>
  <si>
    <t>humanities GE</t>
    <phoneticPr fontId="1" type="noConversion"/>
  </si>
  <si>
    <t>PHED 20</t>
    <phoneticPr fontId="1" type="noConversion"/>
  </si>
  <si>
    <t>PHED 23</t>
    <phoneticPr fontId="1" type="noConversion"/>
  </si>
  <si>
    <t>PHED 27</t>
    <phoneticPr fontId="1" type="noConversion"/>
  </si>
  <si>
    <t>CAS 50</t>
    <phoneticPr fontId="1" type="noConversion"/>
  </si>
  <si>
    <t>CAS 72A</t>
    <phoneticPr fontId="1" type="noConversion"/>
  </si>
  <si>
    <t>CAS 88A</t>
    <phoneticPr fontId="1" type="noConversion"/>
  </si>
  <si>
    <t>CAS 54A</t>
    <phoneticPr fontId="1" type="noConversion"/>
  </si>
  <si>
    <t>CAS 54B</t>
    <phoneticPr fontId="1" type="noConversion"/>
  </si>
  <si>
    <t>CAS 58</t>
    <phoneticPr fontId="1" type="noConversion"/>
  </si>
  <si>
    <t>ENGL 45</t>
    <phoneticPr fontId="1" type="noConversion"/>
  </si>
  <si>
    <t>ENGL 20</t>
    <phoneticPr fontId="1" type="noConversion"/>
  </si>
  <si>
    <t>ENGL 22</t>
    <phoneticPr fontId="1" type="noConversion"/>
  </si>
  <si>
    <t>ENGL 1A</t>
    <phoneticPr fontId="1" type="noConversion"/>
  </si>
  <si>
    <t>ENGL 4</t>
    <phoneticPr fontId="1" type="noConversion"/>
  </si>
  <si>
    <t>HTLH 51A</t>
    <phoneticPr fontId="1" type="noConversion"/>
  </si>
  <si>
    <t>HLTH 70A</t>
    <phoneticPr fontId="1" type="noConversion"/>
  </si>
  <si>
    <t>HLTH 70B</t>
    <phoneticPr fontId="1" type="noConversion"/>
  </si>
  <si>
    <t>MEDA 70A</t>
    <phoneticPr fontId="1" type="noConversion"/>
  </si>
  <si>
    <t>MEDA 71A</t>
    <phoneticPr fontId="1" type="noConversion"/>
  </si>
  <si>
    <t>MEDA 75</t>
    <phoneticPr fontId="1" type="noConversion"/>
  </si>
  <si>
    <t>HLTH 51B</t>
    <phoneticPr fontId="1" type="noConversion"/>
  </si>
  <si>
    <t>MEDA 70B</t>
    <phoneticPr fontId="1" type="noConversion"/>
  </si>
  <si>
    <t>MEDA 71B</t>
    <phoneticPr fontId="1" type="noConversion"/>
  </si>
  <si>
    <t>MEDA 73</t>
    <phoneticPr fontId="1" type="noConversion"/>
  </si>
  <si>
    <t>MEDA 74</t>
    <phoneticPr fontId="1" type="noConversion"/>
  </si>
  <si>
    <t>difference</t>
  </si>
  <si>
    <t>HIS 27</t>
  </si>
  <si>
    <t>BIOL 50</t>
    <phoneticPr fontId="1" type="noConversion"/>
  </si>
  <si>
    <t>CHEM 12A</t>
    <phoneticPr fontId="1" type="noConversion"/>
  </si>
  <si>
    <t>CHEM 12B</t>
    <phoneticPr fontId="1" type="noConversion"/>
  </si>
  <si>
    <t>MTH 1</t>
    <phoneticPr fontId="1" type="noConversion"/>
  </si>
  <si>
    <t>MTH 20</t>
    <phoneticPr fontId="1" type="noConversion"/>
  </si>
  <si>
    <t>HLTH 51A</t>
  </si>
  <si>
    <t>PSY 12</t>
  </si>
  <si>
    <t>ENGR 25</t>
    <phoneticPr fontId="1" type="noConversion"/>
  </si>
  <si>
    <t>ENGR 22</t>
    <phoneticPr fontId="1" type="noConversion"/>
  </si>
  <si>
    <t>BIOL 4</t>
    <phoneticPr fontId="1" type="noConversion"/>
  </si>
  <si>
    <t>CSCI 7</t>
    <phoneticPr fontId="1" type="noConversion"/>
  </si>
  <si>
    <t>MTH 20</t>
    <phoneticPr fontId="1" type="noConversion"/>
  </si>
  <si>
    <t>HIS 2</t>
    <phoneticPr fontId="1" type="noConversion"/>
  </si>
  <si>
    <t>PHIL 60</t>
    <phoneticPr fontId="1" type="noConversion"/>
  </si>
  <si>
    <t>RELS 50</t>
  </si>
  <si>
    <t>BUS 2</t>
    <phoneticPr fontId="1" type="noConversion"/>
  </si>
  <si>
    <t>BUS 4</t>
    <phoneticPr fontId="1" type="noConversion"/>
  </si>
  <si>
    <t>BUS 11</t>
    <phoneticPr fontId="1" type="noConversion"/>
  </si>
  <si>
    <t>CSCI 8</t>
    <phoneticPr fontId="1" type="noConversion"/>
  </si>
  <si>
    <t>HUMNANIT</t>
  </si>
  <si>
    <t>COMM 20</t>
    <phoneticPr fontId="1" type="noConversion"/>
  </si>
  <si>
    <t>MATH 31</t>
    <phoneticPr fontId="1" type="noConversion"/>
  </si>
  <si>
    <t>ANTH 1</t>
    <phoneticPr fontId="1" type="noConversion"/>
  </si>
  <si>
    <t>GEOG 1</t>
  </si>
  <si>
    <t>ANTH 1L</t>
  </si>
  <si>
    <t>ASTRO 20</t>
  </si>
  <si>
    <t>GEOG 8</t>
  </si>
  <si>
    <t>COMM 20</t>
  </si>
  <si>
    <t>COMM 30</t>
  </si>
  <si>
    <t>COMM 46</t>
  </si>
  <si>
    <t>HIST 1</t>
    <phoneticPr fontId="1" type="noConversion"/>
  </si>
  <si>
    <t>HIST 2</t>
    <phoneticPr fontId="1" type="noConversion"/>
  </si>
  <si>
    <t>HIST 3</t>
    <phoneticPr fontId="1" type="noConversion"/>
  </si>
  <si>
    <t>HIST 4</t>
    <phoneticPr fontId="1" type="noConversion"/>
  </si>
  <si>
    <t>MTH 8</t>
    <phoneticPr fontId="1" type="noConversion"/>
  </si>
  <si>
    <t>CSCI 14</t>
    <phoneticPr fontId="1" type="noConversion"/>
  </si>
  <si>
    <t>MTH 3</t>
    <phoneticPr fontId="1" type="noConversion"/>
  </si>
  <si>
    <t>CHEM 31</t>
    <phoneticPr fontId="1" type="noConversion"/>
  </si>
  <si>
    <t>PHED 58</t>
    <phoneticPr fontId="1" type="noConversion"/>
  </si>
  <si>
    <t>MTH 1</t>
    <phoneticPr fontId="1" type="noConversion"/>
  </si>
  <si>
    <t>MTH 2</t>
    <phoneticPr fontId="1" type="noConversion"/>
  </si>
  <si>
    <t>MTH 6</t>
    <phoneticPr fontId="1" type="noConversion"/>
  </si>
  <si>
    <t>ENSC 10</t>
    <phoneticPr fontId="1" type="noConversion"/>
  </si>
  <si>
    <t>GEOG 1</t>
    <phoneticPr fontId="1" type="noConversion"/>
  </si>
  <si>
    <t>GEOG 1L</t>
    <phoneticPr fontId="1" type="noConversion"/>
  </si>
  <si>
    <t>ASTRO 20</t>
    <phoneticPr fontId="1" type="noConversion"/>
  </si>
  <si>
    <t>BIOL 50</t>
    <phoneticPr fontId="1" type="noConversion"/>
  </si>
  <si>
    <t>ANTH 1L</t>
    <phoneticPr fontId="1" type="noConversion"/>
  </si>
  <si>
    <t>BIOL 50</t>
    <phoneticPr fontId="1" type="noConversion"/>
  </si>
  <si>
    <t>CHEM 10</t>
    <phoneticPr fontId="1" type="noConversion"/>
  </si>
  <si>
    <t>PHYS 11</t>
    <phoneticPr fontId="1" type="noConversion"/>
  </si>
  <si>
    <t>ANTH 1</t>
    <phoneticPr fontId="1" type="noConversion"/>
  </si>
  <si>
    <t>GEOG 1</t>
    <phoneticPr fontId="1" type="noConversion"/>
  </si>
  <si>
    <t>ANTH 3</t>
    <phoneticPr fontId="1" type="noConversion"/>
  </si>
  <si>
    <t>SL 64</t>
    <phoneticPr fontId="1" type="noConversion"/>
  </si>
  <si>
    <t>HIS 22</t>
    <phoneticPr fontId="1" type="noConversion"/>
  </si>
  <si>
    <t>ASTRO 10</t>
    <phoneticPr fontId="1" type="noConversion"/>
  </si>
  <si>
    <t>ECD 50</t>
    <phoneticPr fontId="1" type="noConversion"/>
  </si>
  <si>
    <t>ECD 56</t>
    <phoneticPr fontId="1" type="noConversion"/>
  </si>
  <si>
    <t>ECD 62</t>
    <phoneticPr fontId="1" type="noConversion"/>
  </si>
  <si>
    <t>ECD 63</t>
    <phoneticPr fontId="1" type="noConversion"/>
  </si>
  <si>
    <t>ECD 90</t>
    <phoneticPr fontId="1" type="noConversion"/>
  </si>
  <si>
    <t>HIS 7</t>
    <phoneticPr fontId="1" type="noConversion"/>
  </si>
  <si>
    <t>ECD 56</t>
  </si>
  <si>
    <t>ECD 60</t>
    <phoneticPr fontId="1" type="noConversion"/>
  </si>
  <si>
    <t>ECD 95</t>
    <phoneticPr fontId="1" type="noConversion"/>
  </si>
  <si>
    <t>MTH 20</t>
    <phoneticPr fontId="1" type="noConversion"/>
  </si>
  <si>
    <t>ARCH 68</t>
    <phoneticPr fontId="1" type="noConversion"/>
  </si>
  <si>
    <t>ART 2A</t>
    <phoneticPr fontId="1" type="noConversion"/>
  </si>
  <si>
    <t>MTH 37</t>
    <phoneticPr fontId="1" type="noConversion"/>
  </si>
  <si>
    <t>CSCI 7</t>
    <phoneticPr fontId="1" type="noConversion"/>
  </si>
  <si>
    <t>MATH 43</t>
    <phoneticPr fontId="1" type="noConversion"/>
  </si>
  <si>
    <t>MATH 47</t>
    <phoneticPr fontId="1" type="noConversion"/>
  </si>
  <si>
    <t>MATH 47</t>
    <phoneticPr fontId="1" type="noConversion"/>
  </si>
  <si>
    <t>ECD 50</t>
    <phoneticPr fontId="1" type="noConversion"/>
  </si>
  <si>
    <t>ECD 62</t>
    <phoneticPr fontId="1" type="noConversion"/>
  </si>
  <si>
    <t>ECD 63</t>
    <phoneticPr fontId="1" type="noConversion"/>
  </si>
  <si>
    <t>MCOM 60</t>
    <phoneticPr fontId="1" type="noConversion"/>
  </si>
  <si>
    <t>COMM 10</t>
    <phoneticPr fontId="1" type="noConversion"/>
  </si>
  <si>
    <t>COMM 46</t>
    <phoneticPr fontId="1" type="noConversion"/>
  </si>
  <si>
    <t>MTH 47</t>
    <phoneticPr fontId="1" type="noConversion"/>
  </si>
  <si>
    <t>MTH 15</t>
    <phoneticPr fontId="1" type="noConversion"/>
  </si>
  <si>
    <t>BUS 14</t>
    <phoneticPr fontId="1" type="noConversion"/>
  </si>
  <si>
    <t>CAS 54A</t>
  </si>
  <si>
    <t>BUS 16</t>
  </si>
  <si>
    <t>FT 50</t>
    <phoneticPr fontId="1" type="noConversion"/>
  </si>
  <si>
    <t>FT 51</t>
    <phoneticPr fontId="1" type="noConversion"/>
  </si>
  <si>
    <t>FT 52</t>
    <phoneticPr fontId="1" type="noConversion"/>
  </si>
  <si>
    <t>FT 53</t>
    <phoneticPr fontId="1" type="noConversion"/>
  </si>
  <si>
    <t>FT 55</t>
    <phoneticPr fontId="1" type="noConversion"/>
  </si>
  <si>
    <t>HLTH 61</t>
    <phoneticPr fontId="1" type="noConversion"/>
  </si>
  <si>
    <t>HLTH 81</t>
    <phoneticPr fontId="1" type="noConversion"/>
  </si>
  <si>
    <t>HLTH 83</t>
    <phoneticPr fontId="1" type="noConversion"/>
  </si>
  <si>
    <t>FT 54</t>
    <phoneticPr fontId="1" type="noConversion"/>
  </si>
  <si>
    <t>FT 56</t>
    <phoneticPr fontId="1" type="noConversion"/>
  </si>
  <si>
    <t>FT 89</t>
    <phoneticPr fontId="1" type="noConversion"/>
  </si>
  <si>
    <t>FT 90A</t>
    <phoneticPr fontId="1" type="noConversion"/>
  </si>
  <si>
    <t>FT 90B</t>
    <phoneticPr fontId="1" type="noConversion"/>
  </si>
  <si>
    <t>FT 90C</t>
    <phoneticPr fontId="1" type="noConversion"/>
  </si>
  <si>
    <t>FT 91A</t>
    <phoneticPr fontId="1" type="noConversion"/>
  </si>
  <si>
    <t>FT 91B</t>
    <phoneticPr fontId="1" type="noConversion"/>
  </si>
  <si>
    <t>FT 91C</t>
    <phoneticPr fontId="1" type="noConversion"/>
  </si>
  <si>
    <t>FT 91D</t>
    <phoneticPr fontId="1" type="noConversion"/>
  </si>
  <si>
    <t>PHED 2FSC</t>
    <phoneticPr fontId="1" type="noConversion"/>
  </si>
  <si>
    <t>ATEC 50</t>
    <phoneticPr fontId="1" type="noConversion"/>
  </si>
  <si>
    <t>ATEC 5</t>
    <phoneticPr fontId="1" type="noConversion"/>
  </si>
  <si>
    <t>ATEC 6A</t>
    <phoneticPr fontId="1" type="noConversion"/>
  </si>
  <si>
    <t>ATEC 4</t>
    <phoneticPr fontId="1" type="noConversion"/>
  </si>
  <si>
    <t>ATEC 6B</t>
    <phoneticPr fontId="1" type="noConversion"/>
  </si>
  <si>
    <t>ATEC 8</t>
    <phoneticPr fontId="1" type="noConversion"/>
  </si>
  <si>
    <t>ATEC 7</t>
    <phoneticPr fontId="1" type="noConversion"/>
  </si>
  <si>
    <t>ATEC 10</t>
    <phoneticPr fontId="1" type="noConversion"/>
  </si>
  <si>
    <t>BUS 1B</t>
    <phoneticPr fontId="1" type="noConversion"/>
  </si>
  <si>
    <t>BUS 93</t>
    <phoneticPr fontId="1" type="noConversion"/>
  </si>
  <si>
    <t>BUS 10</t>
    <phoneticPr fontId="1" type="noConversion"/>
  </si>
  <si>
    <t>BUS 3</t>
    <phoneticPr fontId="1" type="noConversion"/>
  </si>
  <si>
    <t>BUS 92</t>
    <phoneticPr fontId="1" type="noConversion"/>
  </si>
  <si>
    <t>BUS 7</t>
    <phoneticPr fontId="1" type="noConversion"/>
  </si>
  <si>
    <t>ARCH 16</t>
    <phoneticPr fontId="1" type="noConversion"/>
  </si>
  <si>
    <t>NUTR 1</t>
    <phoneticPr fontId="1" type="noConversion"/>
  </si>
  <si>
    <t>ENGL 4</t>
    <phoneticPr fontId="1" type="noConversion"/>
  </si>
  <si>
    <t>ANTH 1</t>
  </si>
  <si>
    <t>Courses needed to serve half of declared CHEMISTRY transfer students ~30</t>
    <phoneticPr fontId="1" type="noConversion"/>
  </si>
  <si>
    <t>CHEM 1A</t>
    <phoneticPr fontId="1" type="noConversion"/>
  </si>
  <si>
    <t>CHEM 1B</t>
    <phoneticPr fontId="1" type="noConversion"/>
  </si>
  <si>
    <t>MTH 2</t>
    <phoneticPr fontId="1" type="noConversion"/>
  </si>
  <si>
    <t>CHEM 12A</t>
    <phoneticPr fontId="1" type="noConversion"/>
  </si>
  <si>
    <t>PHYS 4A</t>
    <phoneticPr fontId="1" type="noConversion"/>
  </si>
  <si>
    <t>CHEM 12B</t>
    <phoneticPr fontId="1" type="noConversion"/>
  </si>
  <si>
    <t>PHYS 4B</t>
    <phoneticPr fontId="1" type="noConversion"/>
  </si>
  <si>
    <t>NUTR 1</t>
    <phoneticPr fontId="1" type="noConversion"/>
  </si>
  <si>
    <t>ENGL 7</t>
    <phoneticPr fontId="1" type="noConversion"/>
  </si>
  <si>
    <t>ENSC 10</t>
  </si>
  <si>
    <t>ENGL4/7</t>
  </si>
  <si>
    <t>MATH 55</t>
    <phoneticPr fontId="1" type="noConversion"/>
  </si>
  <si>
    <t>SCIENCE</t>
    <phoneticPr fontId="1" type="noConversion"/>
  </si>
  <si>
    <t>HUMN</t>
    <phoneticPr fontId="1" type="noConversion"/>
  </si>
  <si>
    <t>SocBehSc</t>
    <phoneticPr fontId="1" type="noConversion"/>
  </si>
  <si>
    <t>HEALTH</t>
    <phoneticPr fontId="1" type="noConversion"/>
  </si>
  <si>
    <t>PE</t>
    <phoneticPr fontId="1" type="noConversion"/>
  </si>
  <si>
    <t>HIS 8</t>
    <phoneticPr fontId="1" type="noConversion"/>
  </si>
  <si>
    <t>HIS 12</t>
    <phoneticPr fontId="1" type="noConversion"/>
  </si>
  <si>
    <t>HIS 27</t>
    <phoneticPr fontId="1" type="noConversion"/>
  </si>
  <si>
    <t>MTT 70</t>
    <phoneticPr fontId="1" type="noConversion"/>
  </si>
  <si>
    <t>MTT 71A</t>
    <phoneticPr fontId="1" type="noConversion"/>
  </si>
  <si>
    <t>MTT 81A</t>
    <phoneticPr fontId="1" type="noConversion"/>
  </si>
  <si>
    <t>MTT 81B</t>
    <phoneticPr fontId="1" type="noConversion"/>
  </si>
  <si>
    <t>REST 80</t>
  </si>
  <si>
    <t>REST 81A</t>
  </si>
  <si>
    <t>REST 82A</t>
  </si>
  <si>
    <t>REST 83</t>
  </si>
  <si>
    <t>REST 84</t>
  </si>
  <si>
    <t>COMM 1</t>
  </si>
  <si>
    <t>COMM 10</t>
    <phoneticPr fontId="1" type="noConversion"/>
  </si>
  <si>
    <t>COMM 11</t>
    <phoneticPr fontId="1" type="noConversion"/>
  </si>
  <si>
    <t>COMM 20</t>
    <phoneticPr fontId="1" type="noConversion"/>
  </si>
  <si>
    <t>COMM 30</t>
    <phoneticPr fontId="1" type="noConversion"/>
  </si>
  <si>
    <t>COMM 46</t>
    <phoneticPr fontId="1" type="noConversion"/>
  </si>
  <si>
    <t>ENGL 101A</t>
    <phoneticPr fontId="1" type="noConversion"/>
  </si>
  <si>
    <t>ENGL 101B</t>
    <phoneticPr fontId="1" type="noConversion"/>
  </si>
  <si>
    <t>Courses needed to serve MANAGEMENT CERT students ~20</t>
    <phoneticPr fontId="1" type="noConversion"/>
  </si>
  <si>
    <t>BIOL 2</t>
  </si>
  <si>
    <t>POSC 12</t>
    <phoneticPr fontId="1" type="noConversion"/>
  </si>
  <si>
    <t>MATH 43</t>
    <phoneticPr fontId="1" type="noConversion"/>
  </si>
  <si>
    <t>SOCI 1</t>
    <phoneticPr fontId="1" type="noConversion"/>
  </si>
  <si>
    <t>PSY 1</t>
    <phoneticPr fontId="1" type="noConversion"/>
  </si>
  <si>
    <t>HIS 27</t>
    <phoneticPr fontId="1" type="noConversion"/>
  </si>
  <si>
    <t>HIS 7</t>
    <phoneticPr fontId="1" type="noConversion"/>
  </si>
  <si>
    <t>SL 65</t>
    <phoneticPr fontId="1" type="noConversion"/>
  </si>
  <si>
    <t>Courses needed to serve half of declared FINE ARTS transfer students ~65</t>
    <phoneticPr fontId="1" type="noConversion"/>
  </si>
  <si>
    <t>ART 23</t>
    <phoneticPr fontId="1" type="noConversion"/>
  </si>
  <si>
    <t>ART 17</t>
    <phoneticPr fontId="1" type="noConversion"/>
  </si>
  <si>
    <t>ART 24</t>
    <phoneticPr fontId="1" type="noConversion"/>
  </si>
  <si>
    <t>ARTH 4</t>
    <phoneticPr fontId="1" type="noConversion"/>
  </si>
  <si>
    <t>ARTH 5</t>
    <phoneticPr fontId="1" type="noConversion"/>
  </si>
  <si>
    <t>MUSL 2A</t>
    <phoneticPr fontId="1" type="noConversion"/>
  </si>
  <si>
    <t>MUSA 40</t>
    <phoneticPr fontId="1" type="noConversion"/>
  </si>
  <si>
    <t>MUSL 2B</t>
    <phoneticPr fontId="1" type="noConversion"/>
  </si>
  <si>
    <t>MUSL 2C</t>
    <phoneticPr fontId="1" type="noConversion"/>
  </si>
  <si>
    <t>MUSP 13</t>
    <phoneticPr fontId="1" type="noConversion"/>
  </si>
  <si>
    <t>MUSP 16</t>
    <phoneticPr fontId="1" type="noConversion"/>
  </si>
  <si>
    <t>MUSL 2D</t>
    <phoneticPr fontId="1" type="noConversion"/>
  </si>
  <si>
    <t>MUSL 3</t>
    <phoneticPr fontId="1" type="noConversion"/>
  </si>
  <si>
    <t>ANTH 1L</t>
    <phoneticPr fontId="1" type="noConversion"/>
  </si>
  <si>
    <t>PHSI 1</t>
    <phoneticPr fontId="1" type="noConversion"/>
  </si>
  <si>
    <t>PHYS 11</t>
    <phoneticPr fontId="1" type="noConversion"/>
  </si>
  <si>
    <t>MTT 60A</t>
    <phoneticPr fontId="1" type="noConversion"/>
  </si>
  <si>
    <t>BUS 22</t>
  </si>
  <si>
    <t>MTT 63A</t>
    <phoneticPr fontId="1" type="noConversion"/>
  </si>
  <si>
    <t>BUS 21</t>
    <phoneticPr fontId="1" type="noConversion"/>
  </si>
  <si>
    <t>MTT 71A</t>
    <phoneticPr fontId="1" type="noConversion"/>
  </si>
  <si>
    <t>BUS 22</t>
    <phoneticPr fontId="1" type="noConversion"/>
  </si>
  <si>
    <t>BUS 36</t>
    <phoneticPr fontId="1" type="noConversion"/>
  </si>
  <si>
    <t>MTT 50</t>
    <phoneticPr fontId="1" type="noConversion"/>
  </si>
  <si>
    <t>INDT 74</t>
    <phoneticPr fontId="1" type="noConversion"/>
  </si>
  <si>
    <t>BUS 34</t>
    <phoneticPr fontId="1" type="noConversion"/>
  </si>
  <si>
    <t>MTT 60B</t>
    <phoneticPr fontId="1" type="noConversion"/>
  </si>
  <si>
    <t>MTT 63B</t>
    <phoneticPr fontId="1" type="noConversion"/>
  </si>
  <si>
    <t>MTT 81A</t>
    <phoneticPr fontId="1" type="noConversion"/>
  </si>
  <si>
    <t>MTT 81B</t>
    <phoneticPr fontId="1" type="noConversion"/>
  </si>
  <si>
    <t>MTT 70</t>
    <phoneticPr fontId="1" type="noConversion"/>
  </si>
  <si>
    <t>HIS 1</t>
    <phoneticPr fontId="1" type="noConversion"/>
  </si>
  <si>
    <t>PHYS 2A</t>
    <phoneticPr fontId="1" type="noConversion"/>
  </si>
  <si>
    <t>PHYS 2B</t>
    <phoneticPr fontId="1" type="noConversion"/>
  </si>
  <si>
    <t>PHYS 4A</t>
    <phoneticPr fontId="1" type="noConversion"/>
  </si>
  <si>
    <t>PHYS 4B</t>
    <phoneticPr fontId="1" type="noConversion"/>
  </si>
  <si>
    <t>PHYS 5</t>
    <phoneticPr fontId="1" type="noConversion"/>
  </si>
  <si>
    <t>ANTH 13</t>
    <phoneticPr fontId="1" type="noConversion"/>
  </si>
  <si>
    <t>ANTH 1L</t>
    <phoneticPr fontId="1" type="noConversion"/>
  </si>
  <si>
    <t>These are just FYI</t>
    <phoneticPr fontId="1" type="noConversion"/>
  </si>
  <si>
    <t>GEOG 1</t>
    <phoneticPr fontId="1" type="noConversion"/>
  </si>
  <si>
    <t>GEOG 1L</t>
    <phoneticPr fontId="1" type="noConversion"/>
  </si>
  <si>
    <t>GEOG 8</t>
    <phoneticPr fontId="1" type="noConversion"/>
  </si>
  <si>
    <t>Courses needed to serve half of declared Kinesiology transfer students ~72</t>
  </si>
  <si>
    <t>course</t>
  </si>
  <si>
    <t>section #</t>
  </si>
  <si>
    <t>enrollment</t>
  </si>
  <si>
    <t>seats available</t>
  </si>
  <si>
    <t>BIOL 31</t>
  </si>
  <si>
    <t>PHED 2</t>
  </si>
  <si>
    <t>PHED 17</t>
  </si>
  <si>
    <t>PHSI 1</t>
  </si>
  <si>
    <t>ARTS</t>
  </si>
  <si>
    <t>HUMANIT</t>
  </si>
  <si>
    <t>ENGL 4</t>
  </si>
  <si>
    <t>BUS 16</t>
    <phoneticPr fontId="1" type="noConversion"/>
  </si>
  <si>
    <t>BUS 1A</t>
  </si>
  <si>
    <t>BUS 1B</t>
  </si>
  <si>
    <t>BUS 2</t>
    <phoneticPr fontId="1" type="noConversion"/>
  </si>
  <si>
    <t>BUS 21</t>
  </si>
  <si>
    <t>BUS 22</t>
    <phoneticPr fontId="1" type="noConversion"/>
  </si>
  <si>
    <t>BUS 26</t>
  </si>
  <si>
    <t>BUS 3</t>
    <phoneticPr fontId="1" type="noConversion"/>
  </si>
  <si>
    <t>BUS 31</t>
  </si>
  <si>
    <t>BUS 32</t>
  </si>
  <si>
    <t>BUS 34</t>
  </si>
  <si>
    <t>BUS 36</t>
  </si>
  <si>
    <t>BUS 4</t>
    <phoneticPr fontId="1" type="noConversion"/>
  </si>
  <si>
    <t>BUS 40</t>
  </si>
  <si>
    <t>BUS 7</t>
  </si>
  <si>
    <t>BUS 70</t>
  </si>
  <si>
    <t>BUS 71</t>
  </si>
  <si>
    <t>BUS 72</t>
  </si>
  <si>
    <t>BUS 92</t>
    <phoneticPr fontId="1" type="noConversion"/>
  </si>
  <si>
    <t>BUS 93</t>
    <phoneticPr fontId="1" type="noConversion"/>
  </si>
  <si>
    <t>CAS 50</t>
  </si>
  <si>
    <t>CAS 54A</t>
    <phoneticPr fontId="1" type="noConversion"/>
  </si>
  <si>
    <t>CAS 54B</t>
    <phoneticPr fontId="1" type="noConversion"/>
  </si>
  <si>
    <t>CAS 58</t>
  </si>
  <si>
    <t>HIST 7</t>
    <phoneticPr fontId="1" type="noConversion"/>
  </si>
  <si>
    <t>HIST 8</t>
    <phoneticPr fontId="1" type="noConversion"/>
  </si>
  <si>
    <t>SocBehSc</t>
  </si>
  <si>
    <t>MATH 43</t>
  </si>
  <si>
    <t xml:space="preserve">BIOL 31 </t>
  </si>
  <si>
    <t>PHYS 4C</t>
    <phoneticPr fontId="1" type="noConversion"/>
  </si>
  <si>
    <t>MTH 1</t>
    <phoneticPr fontId="1" type="noConversion"/>
  </si>
  <si>
    <t>MTH 2</t>
    <phoneticPr fontId="1" type="noConversion"/>
  </si>
  <si>
    <t>SocBehSc</t>
    <phoneticPr fontId="1" type="noConversion"/>
  </si>
  <si>
    <t>MTH 3</t>
    <phoneticPr fontId="1" type="noConversion"/>
  </si>
  <si>
    <t>MTH 4</t>
    <phoneticPr fontId="1" type="noConversion"/>
  </si>
  <si>
    <t>ENGR 10</t>
    <phoneticPr fontId="1" type="noConversion"/>
  </si>
  <si>
    <t>ENGR 11</t>
    <phoneticPr fontId="1" type="noConversion"/>
  </si>
  <si>
    <t>CSCI 15</t>
    <phoneticPr fontId="1" type="noConversion"/>
  </si>
  <si>
    <t>ANTH 2</t>
    <phoneticPr fontId="1" type="noConversion"/>
  </si>
  <si>
    <t>CSCI 10</t>
    <phoneticPr fontId="1" type="noConversion"/>
  </si>
  <si>
    <t>CSCI 14</t>
    <phoneticPr fontId="1" type="noConversion"/>
  </si>
  <si>
    <t>CSCI 41</t>
    <phoneticPr fontId="1" type="noConversion"/>
  </si>
  <si>
    <t>CSCI 15</t>
    <phoneticPr fontId="1" type="noConversion"/>
  </si>
  <si>
    <t>CSCI 19A</t>
    <phoneticPr fontId="1" type="noConversion"/>
  </si>
  <si>
    <t>CSCI 20</t>
    <phoneticPr fontId="1" type="noConversion"/>
  </si>
  <si>
    <t>CSCI 21</t>
    <phoneticPr fontId="1" type="noConversion"/>
  </si>
  <si>
    <t>POSC 1</t>
    <phoneticPr fontId="1" type="noConversion"/>
  </si>
  <si>
    <t>HIS 7</t>
    <phoneticPr fontId="1" type="noConversion"/>
  </si>
  <si>
    <t>HLTH 1</t>
    <phoneticPr fontId="1" type="noConversion"/>
  </si>
  <si>
    <t>ARTS</t>
    <phoneticPr fontId="1" type="noConversion"/>
  </si>
  <si>
    <t>HUMANIT</t>
    <phoneticPr fontId="1" type="noConversion"/>
  </si>
  <si>
    <t>ENGL 1A</t>
    <phoneticPr fontId="1" type="noConversion"/>
  </si>
  <si>
    <t>ENGL 7</t>
    <phoneticPr fontId="1" type="noConversion"/>
  </si>
  <si>
    <t>Courses needed to serve half of declared ARCHITECTURE transfer students ~45</t>
    <phoneticPr fontId="1" type="noConversion"/>
  </si>
  <si>
    <t>ARCH 2A</t>
    <phoneticPr fontId="1" type="noConversion"/>
  </si>
  <si>
    <t>MTH 1</t>
    <phoneticPr fontId="1" type="noConversion"/>
  </si>
  <si>
    <t>ARCH 2B</t>
    <phoneticPr fontId="1" type="noConversion"/>
  </si>
  <si>
    <t>ARCH 14</t>
    <phoneticPr fontId="1" type="noConversion"/>
  </si>
  <si>
    <t>ARCH 4A</t>
    <phoneticPr fontId="1" type="noConversion"/>
  </si>
  <si>
    <t>ARCH 8A</t>
    <phoneticPr fontId="1" type="noConversion"/>
  </si>
  <si>
    <t>ARCH 12</t>
    <phoneticPr fontId="1" type="noConversion"/>
  </si>
  <si>
    <t>PHYS 4A</t>
    <phoneticPr fontId="1" type="noConversion"/>
  </si>
  <si>
    <t>ARCH 4B</t>
    <phoneticPr fontId="1" type="noConversion"/>
  </si>
  <si>
    <t>ARCH 8B</t>
    <phoneticPr fontId="1" type="noConversion"/>
  </si>
  <si>
    <t>ASTRO 20</t>
    <phoneticPr fontId="1" type="noConversion"/>
  </si>
  <si>
    <t>ASTRO 30</t>
    <phoneticPr fontId="1" type="noConversion"/>
  </si>
  <si>
    <t>BIOL 10</t>
  </si>
  <si>
    <t>BIOL 2</t>
    <phoneticPr fontId="1" type="noConversion"/>
  </si>
  <si>
    <t>ECD 96</t>
    <phoneticPr fontId="1" type="noConversion"/>
  </si>
  <si>
    <t>BUS 1A</t>
    <phoneticPr fontId="1" type="noConversion"/>
  </si>
  <si>
    <t>BUS 12</t>
    <phoneticPr fontId="1" type="noConversion"/>
  </si>
  <si>
    <t>BUS 16</t>
    <phoneticPr fontId="1" type="noConversion"/>
  </si>
  <si>
    <t>GEOG 8</t>
    <phoneticPr fontId="1" type="noConversion"/>
  </si>
  <si>
    <t>CHEM 10</t>
    <phoneticPr fontId="1" type="noConversion"/>
  </si>
  <si>
    <t>HIS 22</t>
    <phoneticPr fontId="1" type="noConversion"/>
  </si>
  <si>
    <t>ENGL 4</t>
    <phoneticPr fontId="1" type="noConversion"/>
  </si>
  <si>
    <t>ENGL 45</t>
    <phoneticPr fontId="1" type="noConversion"/>
  </si>
  <si>
    <t>ENGL 7</t>
  </si>
  <si>
    <t>SL 64</t>
    <phoneticPr fontId="1" type="noConversion"/>
  </si>
  <si>
    <t>HLTH 1</t>
  </si>
  <si>
    <t>BIOL 25</t>
    <phoneticPr fontId="1" type="noConversion"/>
  </si>
  <si>
    <t>BIOL 31</t>
    <phoneticPr fontId="1" type="noConversion"/>
  </si>
  <si>
    <t>BIOL 4</t>
    <phoneticPr fontId="1" type="noConversion"/>
  </si>
  <si>
    <t>BIOL 6</t>
    <phoneticPr fontId="1" type="noConversion"/>
  </si>
  <si>
    <t>CHEM 10</t>
    <phoneticPr fontId="1" type="noConversion"/>
  </si>
  <si>
    <t>CHEM 12A</t>
    <phoneticPr fontId="1" type="noConversion"/>
  </si>
  <si>
    <t>CHEM 12B</t>
    <phoneticPr fontId="1" type="noConversion"/>
  </si>
  <si>
    <t>CHEM 1A</t>
    <phoneticPr fontId="1" type="noConversion"/>
  </si>
  <si>
    <t>CHEM 1B</t>
    <phoneticPr fontId="1" type="noConversion"/>
  </si>
  <si>
    <t>INDT 74</t>
    <phoneticPr fontId="1" type="noConversion"/>
  </si>
  <si>
    <t>CHEM 30A</t>
  </si>
  <si>
    <t>CHEM 30B</t>
    <phoneticPr fontId="1" type="noConversion"/>
  </si>
  <si>
    <t>CHEM 31</t>
    <phoneticPr fontId="1" type="noConversion"/>
  </si>
  <si>
    <t>CSCI 10</t>
    <phoneticPr fontId="1" type="noConversion"/>
  </si>
  <si>
    <t>CSCI 14</t>
    <phoneticPr fontId="1" type="noConversion"/>
  </si>
  <si>
    <t>CSCI 15</t>
    <phoneticPr fontId="1" type="noConversion"/>
  </si>
  <si>
    <t>CSCI 19A</t>
    <phoneticPr fontId="1" type="noConversion"/>
  </si>
  <si>
    <t>CSCI 20</t>
    <phoneticPr fontId="1" type="noConversion"/>
  </si>
  <si>
    <t>CSCI 21</t>
    <phoneticPr fontId="1" type="noConversion"/>
  </si>
  <si>
    <t>CSCI 41</t>
    <phoneticPr fontId="1" type="noConversion"/>
  </si>
  <si>
    <t>CSCI 8</t>
    <phoneticPr fontId="1" type="noConversion"/>
  </si>
  <si>
    <t>ALL COURSES NEEDED</t>
    <phoneticPr fontId="1" type="noConversion"/>
  </si>
  <si>
    <t>ACTUAL OFFERED</t>
    <phoneticPr fontId="1" type="noConversion"/>
  </si>
  <si>
    <t>SECTIONS</t>
    <phoneticPr fontId="1" type="noConversion"/>
  </si>
  <si>
    <t>SEATS</t>
    <phoneticPr fontId="1" type="noConversion"/>
  </si>
  <si>
    <t>TOTAL</t>
    <phoneticPr fontId="1" type="noConversion"/>
  </si>
  <si>
    <t>ADMJ 50</t>
  </si>
  <si>
    <t>ADMJ 54</t>
  </si>
  <si>
    <t>ADMJ 55</t>
  </si>
  <si>
    <t>ADMJ 59</t>
  </si>
  <si>
    <t>ADMJ 60</t>
  </si>
  <si>
    <t>ENGL 102</t>
    <phoneticPr fontId="1" type="noConversion"/>
  </si>
  <si>
    <t>ENGL 1A</t>
  </si>
  <si>
    <t>ENGL 20</t>
    <phoneticPr fontId="1" type="noConversion"/>
  </si>
  <si>
    <t>ENGL 22</t>
    <phoneticPr fontId="1" type="noConversion"/>
  </si>
  <si>
    <t>MCOM 40</t>
    <phoneticPr fontId="1" type="noConversion"/>
  </si>
  <si>
    <t>MCOM 1</t>
    <phoneticPr fontId="1" type="noConversion"/>
  </si>
  <si>
    <t>MCOM 3</t>
    <phoneticPr fontId="1" type="noConversion"/>
  </si>
  <si>
    <t>PHOT 50</t>
    <phoneticPr fontId="1" type="noConversion"/>
  </si>
  <si>
    <t>MCOM 15</t>
    <phoneticPr fontId="1" type="noConversion"/>
  </si>
  <si>
    <t>MCOM 50</t>
    <phoneticPr fontId="1" type="noConversion"/>
  </si>
  <si>
    <t>MEDA 71A</t>
    <phoneticPr fontId="1" type="noConversion"/>
  </si>
  <si>
    <t>MEDA 71B</t>
    <phoneticPr fontId="1" type="noConversion"/>
  </si>
  <si>
    <t>MEDA 73</t>
    <phoneticPr fontId="1" type="noConversion"/>
  </si>
  <si>
    <t>MEDA 74</t>
    <phoneticPr fontId="1" type="noConversion"/>
  </si>
  <si>
    <t>MEDA 75</t>
    <phoneticPr fontId="1" type="noConversion"/>
  </si>
  <si>
    <t>NUTR 1</t>
  </si>
  <si>
    <t>PHED 17</t>
    <phoneticPr fontId="1" type="noConversion"/>
  </si>
  <si>
    <t>PHED 2FSC</t>
    <phoneticPr fontId="1" type="noConversion"/>
  </si>
  <si>
    <t>PSCN 1</t>
    <phoneticPr fontId="1" type="noConversion"/>
  </si>
  <si>
    <t>PSCN 10</t>
    <phoneticPr fontId="1" type="noConversion"/>
  </si>
  <si>
    <t>PSCN 11</t>
    <phoneticPr fontId="1" type="noConversion"/>
  </si>
  <si>
    <t>PSCN 13</t>
    <phoneticPr fontId="1" type="noConversion"/>
  </si>
  <si>
    <t>PSCN 2</t>
    <phoneticPr fontId="1" type="noConversion"/>
  </si>
  <si>
    <t>PSCN 36</t>
    <phoneticPr fontId="1" type="noConversion"/>
  </si>
  <si>
    <t>PSCN 4</t>
    <phoneticPr fontId="1" type="noConversion"/>
  </si>
  <si>
    <t>PSCN 80</t>
    <phoneticPr fontId="1" type="noConversion"/>
  </si>
  <si>
    <t>ENGR 36</t>
    <phoneticPr fontId="1" type="noConversion"/>
  </si>
  <si>
    <t>ENGR 43</t>
    <phoneticPr fontId="1" type="noConversion"/>
  </si>
  <si>
    <t>ENGR 45</t>
    <phoneticPr fontId="1" type="noConversion"/>
  </si>
  <si>
    <t>ENSC 10</t>
    <phoneticPr fontId="1" type="noConversion"/>
  </si>
  <si>
    <t>ENSC 11</t>
    <phoneticPr fontId="1" type="noConversion"/>
  </si>
  <si>
    <t>MICR 1</t>
  </si>
  <si>
    <t>MTH 1</t>
    <phoneticPr fontId="1" type="noConversion"/>
  </si>
  <si>
    <t>MTH 2</t>
    <phoneticPr fontId="1" type="noConversion"/>
  </si>
  <si>
    <t>ECON 1</t>
  </si>
  <si>
    <t>ECON 2</t>
  </si>
  <si>
    <t>GEOG 1</t>
    <phoneticPr fontId="1" type="noConversion"/>
  </si>
  <si>
    <t>GEOG 1L</t>
    <phoneticPr fontId="1" type="noConversion"/>
  </si>
  <si>
    <t>GEOG 8</t>
    <phoneticPr fontId="1" type="noConversion"/>
  </si>
  <si>
    <t>HIS 1</t>
    <phoneticPr fontId="1" type="noConversion"/>
  </si>
  <si>
    <t>HIS 12</t>
    <phoneticPr fontId="1" type="noConversion"/>
  </si>
  <si>
    <t>HIS 2</t>
    <phoneticPr fontId="1" type="noConversion"/>
  </si>
  <si>
    <t>HIS 21</t>
    <phoneticPr fontId="1" type="noConversion"/>
  </si>
  <si>
    <t>HIS 22</t>
    <phoneticPr fontId="1" type="noConversion"/>
  </si>
  <si>
    <t>HIS 25</t>
    <phoneticPr fontId="1" type="noConversion"/>
  </si>
  <si>
    <t>HIS 27</t>
    <phoneticPr fontId="1" type="noConversion"/>
  </si>
  <si>
    <t>HIS 7</t>
  </si>
  <si>
    <t>HIS 8</t>
  </si>
  <si>
    <t>HIS 3</t>
    <phoneticPr fontId="1" type="noConversion"/>
  </si>
  <si>
    <t>comp sci</t>
    <phoneticPr fontId="1" type="noConversion"/>
  </si>
  <si>
    <t>total seats in division</t>
    <phoneticPr fontId="1" type="noConversion"/>
  </si>
  <si>
    <t>Majors:</t>
    <phoneticPr fontId="1" type="noConversion"/>
  </si>
  <si>
    <t>Arts GE</t>
    <phoneticPr fontId="1" type="noConversion"/>
  </si>
  <si>
    <t>Humanities GE</t>
    <phoneticPr fontId="1" type="noConversion"/>
  </si>
  <si>
    <t>SocBehSc GE</t>
    <phoneticPr fontId="1" type="noConversion"/>
  </si>
  <si>
    <t>LifeSci GE</t>
    <phoneticPr fontId="1" type="noConversion"/>
  </si>
  <si>
    <t>PhysSci GE</t>
    <phoneticPr fontId="1" type="noConversion"/>
  </si>
  <si>
    <t>Percentage of Seats:</t>
    <phoneticPr fontId="1" type="noConversion"/>
  </si>
  <si>
    <t>Majors:</t>
    <phoneticPr fontId="1" type="noConversion"/>
  </si>
  <si>
    <t>PoliSci</t>
    <phoneticPr fontId="1" type="noConversion"/>
  </si>
  <si>
    <t>Anthro</t>
    <phoneticPr fontId="1" type="noConversion"/>
  </si>
  <si>
    <t>ECD</t>
    <phoneticPr fontId="1" type="noConversion"/>
  </si>
  <si>
    <t>BUS 10</t>
  </si>
  <si>
    <t>BUS 11</t>
    <phoneticPr fontId="1" type="noConversion"/>
  </si>
  <si>
    <t>BUS 12</t>
  </si>
  <si>
    <t>BUS 14</t>
  </si>
  <si>
    <t>Courses needed to serve BIOLOGY ASSOCIATES students ~65</t>
  </si>
  <si>
    <t>CAS 72A</t>
    <phoneticPr fontId="1" type="noConversion"/>
  </si>
  <si>
    <t>CAS 88A</t>
    <phoneticPr fontId="1" type="noConversion"/>
  </si>
  <si>
    <t>ENTR 1</t>
  </si>
  <si>
    <t>ENTR 2</t>
  </si>
  <si>
    <t>Chem 30B</t>
  </si>
  <si>
    <t>HIS 22</t>
  </si>
  <si>
    <t>HIS 21</t>
  </si>
  <si>
    <t>HIS 25</t>
  </si>
  <si>
    <t>seats available</t>
    <phoneticPr fontId="1" type="noConversion"/>
  </si>
  <si>
    <t>BIOL 2</t>
    <phoneticPr fontId="1" type="noConversion"/>
  </si>
  <si>
    <t>BIOL 6</t>
    <phoneticPr fontId="1" type="noConversion"/>
  </si>
  <si>
    <t>CHEM 31</t>
    <phoneticPr fontId="1" type="noConversion"/>
  </si>
  <si>
    <t>PHYS 2A</t>
    <phoneticPr fontId="1" type="noConversion"/>
  </si>
  <si>
    <t>HIS 21</t>
    <phoneticPr fontId="1" type="noConversion"/>
  </si>
  <si>
    <t>HIS 25</t>
    <phoneticPr fontId="1" type="noConversion"/>
  </si>
  <si>
    <t>MCOM 3</t>
    <phoneticPr fontId="1" type="noConversion"/>
  </si>
  <si>
    <t>MCOM 40</t>
    <phoneticPr fontId="1" type="noConversion"/>
  </si>
  <si>
    <t>MCOM 50</t>
    <phoneticPr fontId="1" type="noConversion"/>
  </si>
  <si>
    <t>MUSA 40</t>
    <phoneticPr fontId="1" type="noConversion"/>
  </si>
  <si>
    <t>MUSL 2A</t>
    <phoneticPr fontId="1" type="noConversion"/>
  </si>
  <si>
    <t>MUSL 2B</t>
    <phoneticPr fontId="1" type="noConversion"/>
  </si>
  <si>
    <t>MUSL 2C</t>
    <phoneticPr fontId="1" type="noConversion"/>
  </si>
  <si>
    <t>MUSL 2D</t>
    <phoneticPr fontId="1" type="noConversion"/>
  </si>
  <si>
    <t>MUSL 3</t>
    <phoneticPr fontId="1" type="noConversion"/>
  </si>
  <si>
    <t>MUSP 13</t>
    <phoneticPr fontId="1" type="noConversion"/>
  </si>
  <si>
    <t>MUSP 16</t>
    <phoneticPr fontId="1" type="noConversion"/>
  </si>
  <si>
    <t>PHIL 50</t>
    <phoneticPr fontId="1" type="noConversion"/>
  </si>
  <si>
    <t>PHIL 60</t>
    <phoneticPr fontId="1" type="noConversion"/>
  </si>
  <si>
    <t>PHOT 50</t>
    <phoneticPr fontId="1" type="noConversion"/>
  </si>
  <si>
    <t>POSC 1</t>
  </si>
  <si>
    <t>POSC 25</t>
  </si>
  <si>
    <t>POSC 30</t>
  </si>
  <si>
    <t>PSY 1</t>
  </si>
  <si>
    <t>PSY 2</t>
  </si>
  <si>
    <t>RELS 50</t>
    <phoneticPr fontId="1" type="noConversion"/>
  </si>
  <si>
    <t>SocBehSc</t>
    <phoneticPr fontId="1" type="noConversion"/>
  </si>
  <si>
    <t>SOCI 1</t>
  </si>
  <si>
    <t>SECTIONS</t>
    <phoneticPr fontId="1" type="noConversion"/>
  </si>
  <si>
    <t>ANAT 1</t>
  </si>
  <si>
    <t>ASTRO 10</t>
  </si>
  <si>
    <t>HIS 4</t>
    <phoneticPr fontId="1" type="noConversion"/>
  </si>
  <si>
    <t>HUMN 50</t>
    <phoneticPr fontId="1" type="noConversion"/>
  </si>
  <si>
    <t>HUMN 65</t>
    <phoneticPr fontId="1" type="noConversion"/>
  </si>
  <si>
    <t>BIOL 6</t>
    <phoneticPr fontId="1" type="noConversion"/>
  </si>
  <si>
    <t>ENGL 7</t>
    <phoneticPr fontId="1" type="noConversion"/>
  </si>
  <si>
    <t>NOTE - we don't offer all courses needed to transfer to UCB, CSUEB, SJS or SFS</t>
    <phoneticPr fontId="1" type="noConversion"/>
  </si>
  <si>
    <t>ENSC 10</t>
    <phoneticPr fontId="1" type="noConversion"/>
  </si>
  <si>
    <t>MUSL 1</t>
    <phoneticPr fontId="1" type="noConversion"/>
  </si>
  <si>
    <t>ART 16A-C</t>
    <phoneticPr fontId="1" type="noConversion"/>
  </si>
  <si>
    <t>ART 2A-B</t>
    <phoneticPr fontId="1" type="noConversion"/>
  </si>
  <si>
    <t>ART 3A-D</t>
    <phoneticPr fontId="1" type="noConversion"/>
  </si>
  <si>
    <t>ART 18</t>
    <phoneticPr fontId="1" type="noConversion"/>
  </si>
  <si>
    <t>ART 20</t>
    <phoneticPr fontId="1" type="noConversion"/>
  </si>
  <si>
    <t>Humanit</t>
    <phoneticPr fontId="1" type="noConversion"/>
  </si>
  <si>
    <t>PSY 12</t>
    <phoneticPr fontId="1" type="noConversion"/>
  </si>
  <si>
    <t>ARTS</t>
    <phoneticPr fontId="1" type="noConversion"/>
  </si>
  <si>
    <t>PSY 1</t>
    <phoneticPr fontId="1" type="noConversion"/>
  </si>
  <si>
    <t>MTH 31</t>
    <phoneticPr fontId="1" type="noConversion"/>
  </si>
  <si>
    <t>BIOL 25</t>
    <phoneticPr fontId="1" type="noConversion"/>
  </si>
  <si>
    <t>BIOL 50</t>
    <phoneticPr fontId="1" type="noConversion"/>
  </si>
  <si>
    <t>Courses needed to serve half of declared MASS COMM transfer students~75</t>
    <phoneticPr fontId="1" type="noConversion"/>
  </si>
  <si>
    <t>AdminJust</t>
    <phoneticPr fontId="1" type="noConversion"/>
  </si>
  <si>
    <t>Music</t>
    <phoneticPr fontId="1" type="noConversion"/>
  </si>
  <si>
    <t>Art</t>
    <phoneticPr fontId="1" type="noConversion"/>
  </si>
  <si>
    <t>Architecture</t>
    <phoneticPr fontId="1" type="noConversion"/>
  </si>
  <si>
    <t>Humanities</t>
    <phoneticPr fontId="1" type="noConversion"/>
  </si>
  <si>
    <t>MassComm</t>
    <phoneticPr fontId="1" type="noConversion"/>
  </si>
  <si>
    <t>Psych</t>
    <phoneticPr fontId="1" type="noConversion"/>
  </si>
  <si>
    <t>History</t>
    <phoneticPr fontId="1" type="noConversion"/>
  </si>
  <si>
    <t>Percentage of seats:</t>
    <phoneticPr fontId="1" type="noConversion"/>
  </si>
  <si>
    <t>Business</t>
    <phoneticPr fontId="1" type="noConversion"/>
  </si>
  <si>
    <t>AutoTech</t>
    <phoneticPr fontId="1" type="noConversion"/>
  </si>
  <si>
    <t>MachTool</t>
    <phoneticPr fontId="1" type="noConversion"/>
  </si>
  <si>
    <t>FireTech</t>
    <phoneticPr fontId="1" type="noConversion"/>
  </si>
  <si>
    <t>RealEstate</t>
    <phoneticPr fontId="1" type="noConversion"/>
  </si>
  <si>
    <t>CAS</t>
    <phoneticPr fontId="1" type="noConversion"/>
  </si>
  <si>
    <t>&lt;-- split with Language Arts</t>
    <phoneticPr fontId="1" type="noConversion"/>
  </si>
  <si>
    <t>Percentage of seats:</t>
    <phoneticPr fontId="1" type="noConversion"/>
  </si>
  <si>
    <t>&lt;--- half in SOTA&amp;SS, half in Language Arts</t>
    <phoneticPr fontId="1" type="noConversion"/>
  </si>
  <si>
    <t>total seats in division</t>
    <phoneticPr fontId="1" type="noConversion"/>
  </si>
  <si>
    <t>total seats in division</t>
    <phoneticPr fontId="1" type="noConversion"/>
  </si>
  <si>
    <t>Comm GE</t>
    <phoneticPr fontId="1" type="noConversion"/>
  </si>
  <si>
    <t>English 1A/4/7</t>
    <phoneticPr fontId="1" type="noConversion"/>
  </si>
  <si>
    <t>Majors:  Lit</t>
    <phoneticPr fontId="1" type="noConversion"/>
  </si>
  <si>
    <t>Basic Skills</t>
    <phoneticPr fontId="1" type="noConversion"/>
  </si>
  <si>
    <t>PHED activity</t>
    <phoneticPr fontId="1" type="noConversion"/>
  </si>
  <si>
    <t>Majors:</t>
    <phoneticPr fontId="1" type="noConversion"/>
  </si>
  <si>
    <t>Kinesiology</t>
    <phoneticPr fontId="1" type="noConversion"/>
  </si>
  <si>
    <t>MEDA/HLTH</t>
    <phoneticPr fontId="1" type="noConversion"/>
  </si>
  <si>
    <t>NOTE - athletics, nursing, and dental hygiene not included.</t>
    <phoneticPr fontId="1" type="noConversion"/>
  </si>
  <si>
    <t>LifeLearn&amp;SelfDev GE</t>
    <phoneticPr fontId="1" type="noConversion"/>
  </si>
  <si>
    <t>&lt;--- split with other divisions (not done here)</t>
    <phoneticPr fontId="1" type="noConversion"/>
  </si>
  <si>
    <t>NOTE - does not include ESL or LearningSkills</t>
    <phoneticPr fontId="1" type="noConversion"/>
  </si>
  <si>
    <t>NOTE - does not include Learning Skills</t>
    <phoneticPr fontId="1" type="noConversion"/>
  </si>
  <si>
    <t>HLTH 60</t>
  </si>
  <si>
    <t>MEDA 70A</t>
    <phoneticPr fontId="1" type="noConversion"/>
  </si>
  <si>
    <t>MEDA 70B</t>
    <phoneticPr fontId="1" type="noConversion"/>
  </si>
  <si>
    <t>ADMJ 61</t>
  </si>
  <si>
    <t>ADMJ 63</t>
  </si>
  <si>
    <t>ADMJ 69</t>
  </si>
  <si>
    <t>ADMJ 70</t>
  </si>
  <si>
    <t>ADMJ 74</t>
  </si>
  <si>
    <t>ADMJ 79</t>
  </si>
  <si>
    <t>ANTH 1</t>
    <phoneticPr fontId="1" type="noConversion"/>
  </si>
  <si>
    <t>ANTH 13</t>
    <phoneticPr fontId="1" type="noConversion"/>
  </si>
  <si>
    <t>ANTH 1L</t>
    <phoneticPr fontId="1" type="noConversion"/>
  </si>
  <si>
    <t>ANTH 2</t>
    <phoneticPr fontId="1" type="noConversion"/>
  </si>
  <si>
    <t>ANTH 3</t>
    <phoneticPr fontId="1" type="noConversion"/>
  </si>
  <si>
    <t>ARCH 12</t>
    <phoneticPr fontId="1" type="noConversion"/>
  </si>
  <si>
    <t>ARCH 14</t>
    <phoneticPr fontId="1" type="noConversion"/>
  </si>
  <si>
    <t>ARCH 16</t>
    <phoneticPr fontId="1" type="noConversion"/>
  </si>
  <si>
    <t>ARCH 2A</t>
    <phoneticPr fontId="1" type="noConversion"/>
  </si>
  <si>
    <t>ARCH 2B</t>
    <phoneticPr fontId="1" type="noConversion"/>
  </si>
  <si>
    <t>ARCH 4A</t>
    <phoneticPr fontId="1" type="noConversion"/>
  </si>
  <si>
    <t>ARCH 4B</t>
    <phoneticPr fontId="1" type="noConversion"/>
  </si>
  <si>
    <t>ARCH 8A</t>
    <phoneticPr fontId="1" type="noConversion"/>
  </si>
  <si>
    <t>ARCH 8B</t>
    <phoneticPr fontId="1" type="noConversion"/>
  </si>
  <si>
    <t>ARTH 4</t>
    <phoneticPr fontId="1" type="noConversion"/>
  </si>
  <si>
    <t>ARTH 5</t>
    <phoneticPr fontId="1" type="noConversion"/>
  </si>
  <si>
    <t>Percentage of seats:</t>
    <phoneticPr fontId="1" type="noConversion"/>
  </si>
  <si>
    <t>Basic Skills</t>
    <phoneticPr fontId="1" type="noConversion"/>
  </si>
  <si>
    <t>GE only science courses</t>
    <phoneticPr fontId="1" type="noConversion"/>
  </si>
  <si>
    <t>General math (55-precalc)</t>
    <phoneticPr fontId="1" type="noConversion"/>
  </si>
  <si>
    <t>math</t>
    <phoneticPr fontId="1" type="noConversion"/>
  </si>
  <si>
    <t>physical sci</t>
    <phoneticPr fontId="1" type="noConversion"/>
  </si>
  <si>
    <t>life sci</t>
    <phoneticPr fontId="1" type="noConversion"/>
  </si>
  <si>
    <t>engineering</t>
    <phoneticPr fontId="1" type="noConversion"/>
  </si>
  <si>
    <t>Courses needed to serve half of declared HISTORY transfer students ~35</t>
    <phoneticPr fontId="1" type="noConversion"/>
  </si>
  <si>
    <t>Courses needed to serve half of declared ANTHROPOLOGY transfer students ~35</t>
    <phoneticPr fontId="1" type="noConversion"/>
  </si>
  <si>
    <t>Courses needed to serve ADMIN JUSTICE ASSOCIATES students ~ 24</t>
    <phoneticPr fontId="1" type="noConversion"/>
  </si>
  <si>
    <t>Courses needed to serve ECD ASSOCIATES &amp; CERT students ~120</t>
    <phoneticPr fontId="1" type="noConversion"/>
  </si>
  <si>
    <t>Courses needed to serve REAL ESTATE CERT students ~40</t>
    <phoneticPr fontId="1" type="noConversion"/>
  </si>
  <si>
    <t>Courses needed to serve OFFICE TECH CERT students ~20</t>
    <phoneticPr fontId="1" type="noConversion"/>
  </si>
  <si>
    <t>Courses needed to serve HEALTH CARE MGMT CERT students ~20</t>
    <phoneticPr fontId="1" type="noConversion"/>
  </si>
  <si>
    <t>Courses needed to serve MARKETING CERT students ~20</t>
    <phoneticPr fontId="1" type="noConversion"/>
  </si>
  <si>
    <t>Courses needed to serve half of declared COMPUTER SCIENCE transfer students~85</t>
    <phoneticPr fontId="1" type="noConversion"/>
  </si>
  <si>
    <t>Courses needed to serve half of declared ENGINEERING transfer students ~170</t>
    <phoneticPr fontId="1" type="noConversion"/>
  </si>
  <si>
    <t>Courses needed to serve half of declared BIOLOGY transfer students ~160</t>
    <phoneticPr fontId="1" type="noConversion"/>
  </si>
  <si>
    <t>Courses needed to serve half of declared HEALTH CAREER transfer students ~550</t>
    <phoneticPr fontId="1" type="noConversion"/>
  </si>
  <si>
    <t>total seats</t>
    <phoneticPr fontId="1" type="noConversion"/>
  </si>
  <si>
    <t>Courses needed to serve  BUSINESS OTHER ASSOCIATES students ~70</t>
    <phoneticPr fontId="1" type="noConversion"/>
  </si>
  <si>
    <t>Courses needed to serve  ACCOUNTING ASSOCIATES &amp; CERTS students ~80</t>
    <phoneticPr fontId="1" type="noConversion"/>
  </si>
  <si>
    <t>Courses needed to serve half of declared BUSINESS transfer students ~600</t>
    <phoneticPr fontId="1" type="noConversion"/>
  </si>
  <si>
    <t>Courses needed to serve MEDICAL ASST CERT students ~57</t>
    <phoneticPr fontId="1" type="noConversion"/>
  </si>
  <si>
    <t>Courses needed to serve HUMANITIES ASSOCIATES students ~30</t>
    <phoneticPr fontId="1" type="noConversion"/>
  </si>
  <si>
    <t>Courses needed to serve half of declared POLITICAL SCIENCE transfer students ~35</t>
    <phoneticPr fontId="1" type="noConversion"/>
  </si>
  <si>
    <t>Courses needed to serve half of declared ADMIN OF JUSTICE transfer students ~210</t>
    <phoneticPr fontId="1" type="noConversion"/>
  </si>
  <si>
    <t>Courses needed to serve half of declared KINESIOLOGY transfer students ~72</t>
  </si>
  <si>
    <t>Courses needed to serve half of declared ACCOUNTING transfer students ~110</t>
  </si>
  <si>
    <t>MTH 15</t>
  </si>
  <si>
    <t>MTH 43</t>
  </si>
  <si>
    <t>CSCI 8</t>
  </si>
  <si>
    <t>MTH 31</t>
  </si>
  <si>
    <t>CHEM 10</t>
  </si>
  <si>
    <t>ENSC 12</t>
  </si>
  <si>
    <t>Courses needed to serve FIRE TECH ASSOCIATES &amp; CERTS students ~150</t>
  </si>
  <si>
    <t>Courses needed to serve AUTO TECH CERT students ~105</t>
  </si>
  <si>
    <t>Courses needed to serve MACHINE TECH CERT students ~40</t>
  </si>
  <si>
    <t>INDT 74</t>
  </si>
  <si>
    <t>WELD 63</t>
  </si>
  <si>
    <t>WELD 64A</t>
  </si>
  <si>
    <t>WELD 65A</t>
  </si>
  <si>
    <t>WELD 67A</t>
  </si>
  <si>
    <t>WELD 70</t>
  </si>
  <si>
    <t>Courses needed to serve WELDING CERT students ~45</t>
  </si>
  <si>
    <t>Courses needed to serve ELECTRONIC SYSTEMS ASSOCIATES students ~50</t>
  </si>
  <si>
    <t>ESYS 50</t>
  </si>
  <si>
    <t>ESYS 51</t>
  </si>
  <si>
    <t>ESYS 63A</t>
  </si>
  <si>
    <t>ESYS 63B</t>
  </si>
  <si>
    <t>ESYS 52</t>
  </si>
  <si>
    <t>ESYS 54</t>
  </si>
  <si>
    <t>ESYS 55A</t>
  </si>
  <si>
    <t>ESYS 55B</t>
  </si>
  <si>
    <t>ESYS 56A</t>
  </si>
  <si>
    <t>ESYS 56B</t>
  </si>
  <si>
    <t>ESYS 57A</t>
  </si>
  <si>
    <t>ESYS 57B</t>
  </si>
  <si>
    <t>ESYS 58</t>
  </si>
  <si>
    <t>ESYS 60</t>
  </si>
  <si>
    <t>ESYS 61</t>
  </si>
  <si>
    <t>ESYS 62</t>
  </si>
  <si>
    <t>HIST 27</t>
  </si>
  <si>
    <t>SCIENCE</t>
  </si>
  <si>
    <t>HLTH 4</t>
  </si>
  <si>
    <t>HIST 7</t>
  </si>
  <si>
    <t>Courses needed to serve REAL ESTATE ASSOCIATES students ~50</t>
  </si>
  <si>
    <t>Courses needed to serve half of declared MUSIC transfer students ~30</t>
  </si>
  <si>
    <t>Courses needed to serve half of declared PSYCHOLOGY transfer students ~200</t>
  </si>
  <si>
    <t>Courses needed to serve half of declared LITERATURE transfer students ~95</t>
  </si>
  <si>
    <t>ALL COURSES NEEDED</t>
  </si>
  <si>
    <t>ART 7A-D</t>
  </si>
  <si>
    <t>PHOT 50</t>
  </si>
  <si>
    <t>ART 12A-D</t>
  </si>
  <si>
    <t>HEALTH SCIENCES MAJORS</t>
  </si>
  <si>
    <t>COMPUTER SCIENCE</t>
  </si>
  <si>
    <t>ENGINEERING</t>
  </si>
  <si>
    <t>LIFELONG LEARNING &amp; SELF DEVELOPMENT GE</t>
  </si>
  <si>
    <t>MATHEMATICS</t>
  </si>
  <si>
    <t>PHYSICAL &amp; LIFE SCIENCE GE</t>
  </si>
  <si>
    <t>Courses needed to serve MUSIC ASSOCIATES students ~60</t>
  </si>
  <si>
    <t>MUSL 2A</t>
  </si>
  <si>
    <t>MUSA 40</t>
  </si>
  <si>
    <t>MUSP 13</t>
  </si>
  <si>
    <t>MUSL 2B</t>
  </si>
  <si>
    <t>MUSA 21M</t>
  </si>
  <si>
    <t>MUSP 14A</t>
  </si>
  <si>
    <t>MUSL 2C</t>
  </si>
  <si>
    <t>MUSP 16</t>
  </si>
  <si>
    <t>MUSL 2D</t>
  </si>
  <si>
    <t>MUSL 3</t>
  </si>
  <si>
    <t>MUSP 12</t>
  </si>
  <si>
    <t>Courses needed to serve half of declared HUMAN SERVICES students ~32</t>
  </si>
  <si>
    <t>PSCN 1</t>
  </si>
  <si>
    <t>PSCN 4</t>
  </si>
  <si>
    <t>PSCN 2</t>
  </si>
  <si>
    <t>PSCN 11</t>
  </si>
  <si>
    <t>PSCN 13</t>
  </si>
  <si>
    <t>PSCN 80</t>
  </si>
  <si>
    <t>PSCN 10</t>
  </si>
  <si>
    <t>ANTH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</si>
</sst>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Verdana"/>
    </font>
    <font>
      <sz val="8"/>
      <name val="Verdana"/>
    </font>
    <font>
      <sz val="12"/>
      <name val="Calibri"/>
    </font>
    <font>
      <u/>
      <sz val="10"/>
      <color indexed="12"/>
      <name val="Verdana"/>
    </font>
    <font>
      <u/>
      <sz val="10"/>
      <color indexed="20"/>
      <name val="Verdana"/>
    </font>
    <font>
      <b/>
      <sz val="12"/>
      <color indexed="12"/>
      <name val="Calibri"/>
    </font>
    <font>
      <sz val="12"/>
      <color indexed="8"/>
      <name val="Calibri"/>
    </font>
    <font>
      <u/>
      <sz val="10"/>
      <color theme="10"/>
      <name val="Verdana"/>
    </font>
    <font>
      <u/>
      <sz val="10"/>
      <color theme="11"/>
      <name val="Verdana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3" borderId="0" xfId="0" applyFill="1"/>
    <xf numFmtId="0" fontId="0" fillId="0" borderId="0" xfId="0" applyFill="1"/>
    <xf numFmtId="0" fontId="2" fillId="0" borderId="0" xfId="0" applyFont="1" applyFill="1"/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6" borderId="0" xfId="0" applyFill="1"/>
    <xf numFmtId="0" fontId="0" fillId="3" borderId="0" xfId="0" applyFill="1" applyAlignment="1"/>
    <xf numFmtId="0" fontId="0" fillId="0" borderId="0" xfId="0" applyAlignment="1">
      <alignment wrapText="1"/>
    </xf>
    <xf numFmtId="0" fontId="6" fillId="0" borderId="0" xfId="0" applyFon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8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0" fontId="0" fillId="9" borderId="0" xfId="0" applyFill="1" applyAlignment="1">
      <alignment horizontal="center"/>
    </xf>
  </cellXfs>
  <cellStyles count="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U126"/>
  <sheetViews>
    <sheetView workbookViewId="0">
      <selection activeCell="A12" sqref="A12:F12"/>
    </sheetView>
  </sheetViews>
  <sheetFormatPr baseColWidth="10" defaultColWidth="11" defaultRowHeight="13" x14ac:dyDescent="0"/>
  <cols>
    <col min="1" max="1" width="12.42578125" customWidth="1"/>
  </cols>
  <sheetData>
    <row r="1" spans="1:47" ht="31" customHeight="1">
      <c r="A1" s="1" t="s">
        <v>393</v>
      </c>
      <c r="B1" s="2"/>
      <c r="C1" s="2"/>
      <c r="D1" s="2"/>
      <c r="E1" s="20" t="s">
        <v>394</v>
      </c>
      <c r="G1" s="4"/>
      <c r="I1" s="23" t="s">
        <v>617</v>
      </c>
      <c r="J1" s="23"/>
      <c r="K1" s="23"/>
      <c r="L1" s="23"/>
      <c r="N1" s="23" t="s">
        <v>608</v>
      </c>
      <c r="O1" s="23"/>
      <c r="P1" s="23"/>
      <c r="Q1" s="23"/>
      <c r="S1" s="21" t="s">
        <v>607</v>
      </c>
      <c r="T1" s="21"/>
      <c r="U1" s="21"/>
      <c r="V1" s="21"/>
      <c r="X1" s="21" t="s">
        <v>606</v>
      </c>
      <c r="Y1" s="21"/>
      <c r="Z1" s="21"/>
      <c r="AA1" s="21"/>
      <c r="AC1" s="21" t="s">
        <v>605</v>
      </c>
      <c r="AD1" s="21"/>
      <c r="AE1" s="21"/>
      <c r="AF1" s="21"/>
      <c r="AH1" s="21" t="s">
        <v>345</v>
      </c>
      <c r="AI1" s="21"/>
      <c r="AJ1" s="21"/>
      <c r="AK1" s="21"/>
      <c r="AM1" s="21" t="s">
        <v>189</v>
      </c>
      <c r="AN1" s="21"/>
      <c r="AO1" s="21"/>
      <c r="AP1" s="21"/>
      <c r="AR1" s="22" t="s">
        <v>469</v>
      </c>
      <c r="AS1" s="22"/>
      <c r="AT1" s="22"/>
      <c r="AU1" s="22"/>
    </row>
    <row r="2" spans="1:47" ht="26">
      <c r="B2" t="s">
        <v>395</v>
      </c>
      <c r="C2" t="s">
        <v>396</v>
      </c>
      <c r="D2" t="s">
        <v>397</v>
      </c>
      <c r="E2" t="s">
        <v>507</v>
      </c>
      <c r="F2" s="10" t="s">
        <v>65</v>
      </c>
      <c r="I2" t="s">
        <v>281</v>
      </c>
      <c r="J2" t="s">
        <v>282</v>
      </c>
      <c r="K2" t="s">
        <v>283</v>
      </c>
      <c r="L2" t="s">
        <v>284</v>
      </c>
      <c r="N2" t="s">
        <v>281</v>
      </c>
      <c r="O2" t="s">
        <v>282</v>
      </c>
      <c r="P2" t="s">
        <v>283</v>
      </c>
      <c r="Q2" t="s">
        <v>284</v>
      </c>
      <c r="S2" t="s">
        <v>281</v>
      </c>
      <c r="T2" t="s">
        <v>282</v>
      </c>
      <c r="U2" t="s">
        <v>283</v>
      </c>
      <c r="V2" s="19" t="s">
        <v>478</v>
      </c>
      <c r="X2" t="s">
        <v>281</v>
      </c>
      <c r="Y2" t="s">
        <v>282</v>
      </c>
      <c r="Z2" t="s">
        <v>283</v>
      </c>
      <c r="AA2" s="19" t="s">
        <v>478</v>
      </c>
      <c r="AC2" t="s">
        <v>281</v>
      </c>
      <c r="AD2" t="s">
        <v>282</v>
      </c>
      <c r="AE2" t="s">
        <v>283</v>
      </c>
      <c r="AF2" s="19" t="s">
        <v>478</v>
      </c>
      <c r="AH2" t="s">
        <v>281</v>
      </c>
      <c r="AI2" t="s">
        <v>282</v>
      </c>
      <c r="AJ2" t="s">
        <v>283</v>
      </c>
      <c r="AK2" s="19" t="s">
        <v>478</v>
      </c>
      <c r="AM2" t="s">
        <v>281</v>
      </c>
      <c r="AN2" t="s">
        <v>282</v>
      </c>
      <c r="AO2" t="s">
        <v>283</v>
      </c>
      <c r="AP2" s="19" t="s">
        <v>478</v>
      </c>
      <c r="AR2" t="s">
        <v>281</v>
      </c>
      <c r="AS2" t="s">
        <v>282</v>
      </c>
      <c r="AT2" t="s">
        <v>283</v>
      </c>
      <c r="AU2" s="19" t="s">
        <v>478</v>
      </c>
    </row>
    <row r="3" spans="1:47">
      <c r="V3" s="19"/>
      <c r="AA3" s="19"/>
      <c r="AF3" s="19"/>
      <c r="AK3" s="19"/>
      <c r="AP3" s="19"/>
    </row>
    <row r="4" spans="1:47">
      <c r="A4" s="30" t="s">
        <v>664</v>
      </c>
      <c r="B4" s="30"/>
      <c r="C4" s="30"/>
      <c r="D4" s="30"/>
      <c r="E4" s="30"/>
      <c r="F4" s="30"/>
      <c r="I4" t="s">
        <v>508</v>
      </c>
      <c r="J4">
        <v>3</v>
      </c>
      <c r="K4">
        <v>24</v>
      </c>
      <c r="L4">
        <v>72</v>
      </c>
      <c r="N4" t="s">
        <v>20</v>
      </c>
      <c r="O4">
        <v>23</v>
      </c>
      <c r="P4">
        <v>24</v>
      </c>
      <c r="Q4">
        <f t="shared" ref="Q4:Q13" si="0">P4*O4</f>
        <v>552</v>
      </c>
      <c r="S4" t="s">
        <v>289</v>
      </c>
      <c r="T4">
        <v>6</v>
      </c>
      <c r="U4">
        <v>44</v>
      </c>
      <c r="V4">
        <f t="shared" ref="V4:V22" si="1">U4*T4</f>
        <v>264</v>
      </c>
      <c r="X4" t="s">
        <v>289</v>
      </c>
      <c r="Y4">
        <v>6</v>
      </c>
      <c r="Z4">
        <v>44</v>
      </c>
      <c r="AA4">
        <f t="shared" ref="AA4:AA28" si="2">Z4*Y4</f>
        <v>264</v>
      </c>
      <c r="AC4" t="s">
        <v>274</v>
      </c>
      <c r="AD4">
        <v>1</v>
      </c>
      <c r="AE4">
        <v>44</v>
      </c>
      <c r="AF4">
        <f t="shared" ref="AF4:AF25" si="3">AE4*AD4</f>
        <v>44</v>
      </c>
      <c r="AH4" t="s">
        <v>188</v>
      </c>
      <c r="AI4">
        <v>1</v>
      </c>
      <c r="AJ4">
        <v>44</v>
      </c>
      <c r="AK4">
        <f t="shared" ref="AK4:AK28" si="4">AJ4*AI4</f>
        <v>44</v>
      </c>
      <c r="AM4" t="s">
        <v>341</v>
      </c>
      <c r="AN4">
        <v>1</v>
      </c>
      <c r="AO4">
        <v>44</v>
      </c>
      <c r="AP4">
        <f t="shared" ref="AP4:AP12" si="5">AO4*AN4</f>
        <v>44</v>
      </c>
      <c r="AR4" t="s">
        <v>228</v>
      </c>
      <c r="AS4">
        <v>3</v>
      </c>
      <c r="AT4">
        <v>24</v>
      </c>
      <c r="AU4">
        <f t="shared" ref="AU4:AU22" si="6">AT4*AS4</f>
        <v>72</v>
      </c>
    </row>
    <row r="5" spans="1:47">
      <c r="A5" t="s">
        <v>508</v>
      </c>
      <c r="B5">
        <v>28</v>
      </c>
      <c r="C5">
        <v>24</v>
      </c>
      <c r="D5">
        <f t="shared" ref="D5" si="7">C5*B5</f>
        <v>672</v>
      </c>
      <c r="E5">
        <v>13</v>
      </c>
      <c r="F5">
        <f>E5-B5</f>
        <v>-15</v>
      </c>
      <c r="I5" t="s">
        <v>289</v>
      </c>
      <c r="J5">
        <v>3</v>
      </c>
      <c r="K5">
        <v>44</v>
      </c>
      <c r="L5">
        <v>132</v>
      </c>
      <c r="N5" t="s">
        <v>289</v>
      </c>
      <c r="O5">
        <v>18</v>
      </c>
      <c r="P5">
        <v>44</v>
      </c>
      <c r="Q5">
        <f t="shared" si="0"/>
        <v>792</v>
      </c>
      <c r="S5" t="s">
        <v>479</v>
      </c>
      <c r="T5">
        <v>7</v>
      </c>
      <c r="U5">
        <v>24</v>
      </c>
      <c r="V5">
        <f t="shared" si="1"/>
        <v>168</v>
      </c>
      <c r="X5" t="s">
        <v>228</v>
      </c>
      <c r="Y5">
        <v>2</v>
      </c>
      <c r="Z5">
        <v>24</v>
      </c>
      <c r="AA5">
        <f t="shared" si="2"/>
        <v>48</v>
      </c>
      <c r="AC5" t="s">
        <v>341</v>
      </c>
      <c r="AD5">
        <v>2</v>
      </c>
      <c r="AE5">
        <v>44</v>
      </c>
      <c r="AF5">
        <f t="shared" si="3"/>
        <v>88</v>
      </c>
      <c r="AH5" t="s">
        <v>352</v>
      </c>
      <c r="AI5">
        <v>2</v>
      </c>
      <c r="AJ5">
        <v>24</v>
      </c>
      <c r="AK5">
        <f t="shared" si="4"/>
        <v>48</v>
      </c>
      <c r="AM5" t="s">
        <v>193</v>
      </c>
      <c r="AN5">
        <v>1</v>
      </c>
      <c r="AO5">
        <v>24</v>
      </c>
      <c r="AP5">
        <f t="shared" si="5"/>
        <v>24</v>
      </c>
      <c r="AR5" t="s">
        <v>374</v>
      </c>
      <c r="AS5">
        <v>3</v>
      </c>
      <c r="AT5">
        <v>24</v>
      </c>
      <c r="AU5">
        <f t="shared" si="6"/>
        <v>72</v>
      </c>
    </row>
    <row r="6" spans="1:47">
      <c r="A6" t="s">
        <v>373</v>
      </c>
      <c r="B6">
        <v>28</v>
      </c>
      <c r="C6">
        <v>24</v>
      </c>
      <c r="D6">
        <f>C6*B6</f>
        <v>672</v>
      </c>
      <c r="E6">
        <v>18</v>
      </c>
      <c r="F6">
        <f>E6-B6</f>
        <v>-10</v>
      </c>
      <c r="I6" t="s">
        <v>285</v>
      </c>
      <c r="J6">
        <v>3</v>
      </c>
      <c r="K6">
        <v>24</v>
      </c>
      <c r="L6">
        <v>72</v>
      </c>
      <c r="N6" t="s">
        <v>320</v>
      </c>
      <c r="O6">
        <v>23</v>
      </c>
      <c r="P6">
        <v>24</v>
      </c>
      <c r="Q6">
        <f t="shared" si="0"/>
        <v>552</v>
      </c>
      <c r="S6" t="s">
        <v>374</v>
      </c>
      <c r="T6">
        <v>7</v>
      </c>
      <c r="U6">
        <v>24</v>
      </c>
      <c r="V6">
        <f t="shared" si="1"/>
        <v>168</v>
      </c>
      <c r="X6" t="s">
        <v>76</v>
      </c>
      <c r="Y6">
        <v>2</v>
      </c>
      <c r="Z6">
        <v>24</v>
      </c>
      <c r="AA6">
        <f t="shared" si="2"/>
        <v>48</v>
      </c>
      <c r="AC6" t="s">
        <v>219</v>
      </c>
      <c r="AD6">
        <v>3</v>
      </c>
      <c r="AE6">
        <v>25</v>
      </c>
      <c r="AF6">
        <f t="shared" si="3"/>
        <v>75</v>
      </c>
      <c r="AH6" t="s">
        <v>349</v>
      </c>
      <c r="AI6">
        <v>2</v>
      </c>
      <c r="AJ6">
        <v>24</v>
      </c>
      <c r="AK6">
        <f t="shared" si="4"/>
        <v>48</v>
      </c>
      <c r="AM6" t="s">
        <v>195</v>
      </c>
      <c r="AN6">
        <v>1</v>
      </c>
      <c r="AO6">
        <v>24</v>
      </c>
      <c r="AP6">
        <f t="shared" si="5"/>
        <v>24</v>
      </c>
      <c r="AR6" t="s">
        <v>513</v>
      </c>
      <c r="AS6">
        <v>3</v>
      </c>
      <c r="AT6">
        <v>24</v>
      </c>
      <c r="AU6">
        <f t="shared" si="6"/>
        <v>72</v>
      </c>
    </row>
    <row r="7" spans="1:47">
      <c r="A7" t="s">
        <v>382</v>
      </c>
      <c r="B7">
        <v>23</v>
      </c>
      <c r="C7">
        <v>24</v>
      </c>
      <c r="D7">
        <f>C7*B7</f>
        <v>552</v>
      </c>
      <c r="E7">
        <v>14</v>
      </c>
      <c r="F7">
        <f>E7-B7</f>
        <v>-9</v>
      </c>
      <c r="I7" t="s">
        <v>104</v>
      </c>
      <c r="J7">
        <v>3</v>
      </c>
      <c r="K7">
        <v>24</v>
      </c>
      <c r="L7">
        <v>72</v>
      </c>
      <c r="N7" t="s">
        <v>2</v>
      </c>
      <c r="O7">
        <v>8</v>
      </c>
      <c r="P7">
        <v>44</v>
      </c>
      <c r="Q7">
        <f t="shared" si="0"/>
        <v>352</v>
      </c>
      <c r="S7" t="s">
        <v>480</v>
      </c>
      <c r="T7">
        <v>7</v>
      </c>
      <c r="U7">
        <v>24</v>
      </c>
      <c r="V7">
        <f t="shared" si="1"/>
        <v>168</v>
      </c>
      <c r="X7" t="s">
        <v>379</v>
      </c>
      <c r="Y7">
        <v>5</v>
      </c>
      <c r="Z7">
        <v>24</v>
      </c>
      <c r="AA7">
        <f t="shared" si="2"/>
        <v>120</v>
      </c>
      <c r="AC7" t="s">
        <v>331</v>
      </c>
      <c r="AD7">
        <v>3</v>
      </c>
      <c r="AE7">
        <v>35</v>
      </c>
      <c r="AF7">
        <f t="shared" si="3"/>
        <v>105</v>
      </c>
      <c r="AH7" t="s">
        <v>185</v>
      </c>
      <c r="AI7">
        <v>2</v>
      </c>
      <c r="AJ7">
        <v>24</v>
      </c>
      <c r="AK7">
        <f t="shared" si="4"/>
        <v>48</v>
      </c>
      <c r="AM7" t="s">
        <v>190</v>
      </c>
      <c r="AN7">
        <v>1</v>
      </c>
      <c r="AO7">
        <v>24</v>
      </c>
      <c r="AP7">
        <f t="shared" si="5"/>
        <v>24</v>
      </c>
      <c r="AR7" t="s">
        <v>379</v>
      </c>
      <c r="AS7">
        <v>3</v>
      </c>
      <c r="AT7">
        <v>24</v>
      </c>
      <c r="AU7">
        <f t="shared" si="6"/>
        <v>72</v>
      </c>
    </row>
    <row r="8" spans="1:47">
      <c r="A8" t="s">
        <v>383</v>
      </c>
      <c r="B8">
        <v>23</v>
      </c>
      <c r="C8">
        <v>24</v>
      </c>
      <c r="D8">
        <f>C8*B8</f>
        <v>552</v>
      </c>
      <c r="E8">
        <v>7</v>
      </c>
      <c r="F8">
        <f>E8-B8</f>
        <v>-16</v>
      </c>
      <c r="I8" t="s">
        <v>219</v>
      </c>
      <c r="J8">
        <v>3</v>
      </c>
      <c r="K8">
        <v>25</v>
      </c>
      <c r="L8">
        <v>75</v>
      </c>
      <c r="N8" t="s">
        <v>382</v>
      </c>
      <c r="O8">
        <v>23</v>
      </c>
      <c r="P8">
        <v>24</v>
      </c>
      <c r="Q8">
        <f t="shared" si="0"/>
        <v>552</v>
      </c>
      <c r="S8" t="s">
        <v>68</v>
      </c>
      <c r="T8">
        <v>7</v>
      </c>
      <c r="U8">
        <v>24</v>
      </c>
      <c r="V8">
        <f t="shared" si="1"/>
        <v>168</v>
      </c>
      <c r="X8" t="s">
        <v>380</v>
      </c>
      <c r="Y8">
        <v>2</v>
      </c>
      <c r="Z8">
        <v>24</v>
      </c>
      <c r="AA8">
        <f t="shared" si="2"/>
        <v>48</v>
      </c>
      <c r="AC8" t="s">
        <v>332</v>
      </c>
      <c r="AD8">
        <v>3</v>
      </c>
      <c r="AE8">
        <v>35</v>
      </c>
      <c r="AF8">
        <f t="shared" si="3"/>
        <v>105</v>
      </c>
      <c r="AH8" t="s">
        <v>346</v>
      </c>
      <c r="AI8">
        <v>2</v>
      </c>
      <c r="AJ8">
        <v>24</v>
      </c>
      <c r="AK8">
        <f t="shared" si="4"/>
        <v>48</v>
      </c>
      <c r="AM8" t="s">
        <v>191</v>
      </c>
      <c r="AN8">
        <v>1</v>
      </c>
      <c r="AO8">
        <v>24</v>
      </c>
      <c r="AP8">
        <f t="shared" si="5"/>
        <v>24</v>
      </c>
      <c r="AR8" t="s">
        <v>380</v>
      </c>
      <c r="AS8">
        <v>3</v>
      </c>
      <c r="AT8">
        <v>24</v>
      </c>
      <c r="AU8">
        <f t="shared" si="6"/>
        <v>72</v>
      </c>
    </row>
    <row r="9" spans="1:47">
      <c r="A9" t="s">
        <v>434</v>
      </c>
      <c r="B9">
        <v>23</v>
      </c>
      <c r="C9">
        <v>24</v>
      </c>
      <c r="D9">
        <f t="shared" ref="D9" si="8">C9*B9</f>
        <v>552</v>
      </c>
      <c r="E9">
        <v>10</v>
      </c>
      <c r="F9">
        <f>E9-B9</f>
        <v>-13</v>
      </c>
      <c r="I9" t="s">
        <v>404</v>
      </c>
      <c r="J9">
        <v>3</v>
      </c>
      <c r="K9">
        <v>27</v>
      </c>
      <c r="L9">
        <v>81</v>
      </c>
      <c r="N9" t="s">
        <v>474</v>
      </c>
      <c r="O9">
        <v>23</v>
      </c>
      <c r="P9">
        <v>24</v>
      </c>
      <c r="Q9">
        <f t="shared" si="0"/>
        <v>552</v>
      </c>
      <c r="S9" t="s">
        <v>69</v>
      </c>
      <c r="T9">
        <v>7</v>
      </c>
      <c r="U9">
        <v>24</v>
      </c>
      <c r="V9">
        <f t="shared" si="1"/>
        <v>168</v>
      </c>
      <c r="X9" t="s">
        <v>481</v>
      </c>
      <c r="Y9">
        <v>3</v>
      </c>
      <c r="Z9">
        <v>24</v>
      </c>
      <c r="AA9">
        <f t="shared" si="2"/>
        <v>72</v>
      </c>
      <c r="AC9" t="s">
        <v>334</v>
      </c>
      <c r="AD9">
        <v>3</v>
      </c>
      <c r="AE9">
        <v>35</v>
      </c>
      <c r="AF9">
        <f t="shared" si="3"/>
        <v>105</v>
      </c>
      <c r="AH9" t="s">
        <v>348</v>
      </c>
      <c r="AI9">
        <v>2</v>
      </c>
      <c r="AJ9">
        <v>24</v>
      </c>
      <c r="AK9">
        <f t="shared" si="4"/>
        <v>48</v>
      </c>
      <c r="AM9" t="s">
        <v>9</v>
      </c>
      <c r="AN9">
        <v>1</v>
      </c>
      <c r="AO9">
        <v>35</v>
      </c>
      <c r="AP9">
        <f t="shared" si="5"/>
        <v>35</v>
      </c>
      <c r="AR9" t="s">
        <v>481</v>
      </c>
      <c r="AS9">
        <v>2</v>
      </c>
      <c r="AT9">
        <v>24</v>
      </c>
      <c r="AU9">
        <f t="shared" si="6"/>
        <v>48</v>
      </c>
    </row>
    <row r="10" spans="1:47">
      <c r="A10" t="s">
        <v>251</v>
      </c>
      <c r="B10">
        <v>25</v>
      </c>
      <c r="C10">
        <v>24</v>
      </c>
      <c r="D10">
        <f t="shared" ref="D10" si="9">C10*B10</f>
        <v>600</v>
      </c>
      <c r="E10">
        <v>9</v>
      </c>
      <c r="F10">
        <f>E10-B10</f>
        <v>-16</v>
      </c>
      <c r="I10" t="s">
        <v>291</v>
      </c>
      <c r="J10">
        <v>3</v>
      </c>
      <c r="K10">
        <v>27</v>
      </c>
      <c r="L10">
        <v>81</v>
      </c>
      <c r="N10" t="s">
        <v>219</v>
      </c>
      <c r="O10">
        <v>22</v>
      </c>
      <c r="P10">
        <v>25</v>
      </c>
      <c r="Q10">
        <f t="shared" si="0"/>
        <v>550</v>
      </c>
      <c r="S10" t="s">
        <v>379</v>
      </c>
      <c r="T10">
        <v>7</v>
      </c>
      <c r="U10">
        <v>24</v>
      </c>
      <c r="V10">
        <f t="shared" si="1"/>
        <v>168</v>
      </c>
      <c r="X10" t="s">
        <v>219</v>
      </c>
      <c r="Y10">
        <v>7</v>
      </c>
      <c r="Z10">
        <v>25</v>
      </c>
      <c r="AA10">
        <f t="shared" si="2"/>
        <v>175</v>
      </c>
      <c r="AC10" t="s">
        <v>335</v>
      </c>
      <c r="AD10">
        <v>3</v>
      </c>
      <c r="AE10">
        <v>35</v>
      </c>
      <c r="AF10">
        <f t="shared" si="3"/>
        <v>105</v>
      </c>
      <c r="AH10" t="s">
        <v>350</v>
      </c>
      <c r="AI10">
        <v>2</v>
      </c>
      <c r="AJ10">
        <v>24</v>
      </c>
      <c r="AK10">
        <f t="shared" si="4"/>
        <v>48</v>
      </c>
      <c r="AM10" t="s">
        <v>219</v>
      </c>
      <c r="AN10">
        <v>1</v>
      </c>
      <c r="AO10">
        <v>25</v>
      </c>
      <c r="AP10">
        <f t="shared" si="5"/>
        <v>25</v>
      </c>
      <c r="AR10" t="s">
        <v>343</v>
      </c>
      <c r="AS10">
        <v>3</v>
      </c>
      <c r="AT10">
        <v>27</v>
      </c>
      <c r="AU10">
        <f t="shared" si="6"/>
        <v>81</v>
      </c>
    </row>
    <row r="11" spans="1:47">
      <c r="I11" t="s">
        <v>449</v>
      </c>
      <c r="J11">
        <v>2</v>
      </c>
      <c r="K11">
        <v>44</v>
      </c>
      <c r="L11">
        <v>88</v>
      </c>
      <c r="N11" t="s">
        <v>404</v>
      </c>
      <c r="O11">
        <v>19</v>
      </c>
      <c r="P11">
        <v>27</v>
      </c>
      <c r="Q11">
        <f t="shared" si="0"/>
        <v>513</v>
      </c>
      <c r="S11" t="s">
        <v>380</v>
      </c>
      <c r="T11">
        <v>7</v>
      </c>
      <c r="U11">
        <v>24</v>
      </c>
      <c r="V11">
        <f t="shared" si="1"/>
        <v>168</v>
      </c>
      <c r="X11" t="s">
        <v>220</v>
      </c>
      <c r="Y11">
        <v>1</v>
      </c>
      <c r="Z11">
        <v>25</v>
      </c>
      <c r="AA11">
        <f t="shared" si="2"/>
        <v>25</v>
      </c>
      <c r="AC11" t="s">
        <v>336</v>
      </c>
      <c r="AD11">
        <v>3</v>
      </c>
      <c r="AE11">
        <v>35</v>
      </c>
      <c r="AF11">
        <f t="shared" si="3"/>
        <v>105</v>
      </c>
      <c r="AH11" t="s">
        <v>354</v>
      </c>
      <c r="AI11">
        <v>2</v>
      </c>
      <c r="AJ11">
        <v>24</v>
      </c>
      <c r="AK11">
        <f t="shared" si="4"/>
        <v>48</v>
      </c>
      <c r="AM11" t="s">
        <v>102</v>
      </c>
      <c r="AN11">
        <v>1</v>
      </c>
      <c r="AO11">
        <v>35</v>
      </c>
      <c r="AP11">
        <f t="shared" si="5"/>
        <v>35</v>
      </c>
      <c r="AR11" t="s">
        <v>514</v>
      </c>
      <c r="AS11">
        <v>3</v>
      </c>
      <c r="AT11">
        <v>27</v>
      </c>
      <c r="AU11">
        <f t="shared" si="6"/>
        <v>81</v>
      </c>
    </row>
    <row r="12" spans="1:47">
      <c r="A12" s="30" t="s">
        <v>669</v>
      </c>
      <c r="B12" s="30"/>
      <c r="C12" s="30"/>
      <c r="D12" s="30"/>
      <c r="E12" s="30"/>
      <c r="F12" s="30"/>
      <c r="I12" t="s">
        <v>371</v>
      </c>
      <c r="J12">
        <v>1</v>
      </c>
      <c r="K12">
        <v>75</v>
      </c>
      <c r="L12">
        <v>75</v>
      </c>
      <c r="N12" t="s">
        <v>291</v>
      </c>
      <c r="O12">
        <v>9</v>
      </c>
      <c r="P12">
        <v>27</v>
      </c>
      <c r="Q12">
        <f t="shared" si="0"/>
        <v>243</v>
      </c>
      <c r="S12" t="s">
        <v>481</v>
      </c>
      <c r="T12">
        <v>5</v>
      </c>
      <c r="U12">
        <v>24</v>
      </c>
      <c r="V12">
        <f t="shared" si="1"/>
        <v>120</v>
      </c>
      <c r="X12" t="s">
        <v>102</v>
      </c>
      <c r="Y12">
        <v>5</v>
      </c>
      <c r="Z12">
        <v>35</v>
      </c>
      <c r="AA12">
        <f t="shared" si="2"/>
        <v>175</v>
      </c>
      <c r="AC12" t="s">
        <v>337</v>
      </c>
      <c r="AD12">
        <v>3</v>
      </c>
      <c r="AE12">
        <v>35</v>
      </c>
      <c r="AF12">
        <f t="shared" si="3"/>
        <v>105</v>
      </c>
      <c r="AH12" t="s">
        <v>134</v>
      </c>
      <c r="AI12">
        <v>2</v>
      </c>
      <c r="AJ12">
        <v>24</v>
      </c>
      <c r="AK12">
        <f t="shared" si="4"/>
        <v>48</v>
      </c>
      <c r="AM12" t="s">
        <v>343</v>
      </c>
      <c r="AN12">
        <v>1</v>
      </c>
      <c r="AO12">
        <v>27</v>
      </c>
      <c r="AP12">
        <f t="shared" si="5"/>
        <v>27</v>
      </c>
      <c r="AR12" t="s">
        <v>205</v>
      </c>
      <c r="AS12" s="4">
        <v>2</v>
      </c>
      <c r="AT12">
        <v>44</v>
      </c>
      <c r="AU12">
        <f t="shared" si="6"/>
        <v>88</v>
      </c>
    </row>
    <row r="13" spans="1:47">
      <c r="A13" t="s">
        <v>358</v>
      </c>
      <c r="B13">
        <v>16</v>
      </c>
      <c r="C13">
        <v>24</v>
      </c>
      <c r="D13">
        <f>C13*B13</f>
        <v>384</v>
      </c>
      <c r="E13">
        <v>8</v>
      </c>
      <c r="F13">
        <f>E13-B13</f>
        <v>-8</v>
      </c>
      <c r="I13" t="s">
        <v>290</v>
      </c>
      <c r="J13">
        <v>3</v>
      </c>
      <c r="K13">
        <v>44</v>
      </c>
      <c r="L13">
        <v>132</v>
      </c>
      <c r="N13" t="s">
        <v>369</v>
      </c>
      <c r="O13">
        <v>11</v>
      </c>
      <c r="P13">
        <v>27</v>
      </c>
      <c r="Q13">
        <f t="shared" si="0"/>
        <v>297</v>
      </c>
      <c r="S13" t="s">
        <v>219</v>
      </c>
      <c r="T13">
        <v>6</v>
      </c>
      <c r="U13">
        <v>25</v>
      </c>
      <c r="V13">
        <f t="shared" si="1"/>
        <v>150</v>
      </c>
      <c r="X13" t="s">
        <v>329</v>
      </c>
      <c r="Y13">
        <v>5</v>
      </c>
      <c r="Z13">
        <v>35</v>
      </c>
      <c r="AA13">
        <f t="shared" si="2"/>
        <v>175</v>
      </c>
      <c r="AC13" t="s">
        <v>333</v>
      </c>
      <c r="AD13">
        <v>3</v>
      </c>
      <c r="AE13">
        <v>35</v>
      </c>
      <c r="AF13">
        <f t="shared" si="3"/>
        <v>105</v>
      </c>
      <c r="AH13" t="s">
        <v>351</v>
      </c>
      <c r="AI13">
        <v>1</v>
      </c>
      <c r="AJ13">
        <v>24</v>
      </c>
      <c r="AK13">
        <f t="shared" si="4"/>
        <v>24</v>
      </c>
      <c r="AM13" t="s">
        <v>198</v>
      </c>
      <c r="AN13">
        <v>1</v>
      </c>
      <c r="AO13">
        <v>27</v>
      </c>
      <c r="AP13">
        <f>AN13*AO13</f>
        <v>27</v>
      </c>
      <c r="AR13" t="s">
        <v>208</v>
      </c>
      <c r="AS13">
        <v>1</v>
      </c>
      <c r="AT13">
        <v>44</v>
      </c>
      <c r="AU13">
        <f t="shared" si="6"/>
        <v>44</v>
      </c>
    </row>
    <row r="14" spans="1:47">
      <c r="A14" t="s">
        <v>372</v>
      </c>
      <c r="B14">
        <v>11</v>
      </c>
      <c r="C14">
        <v>24</v>
      </c>
      <c r="D14">
        <f t="shared" ref="D14" si="10">C14*B14</f>
        <v>264</v>
      </c>
      <c r="E14">
        <v>0</v>
      </c>
      <c r="F14">
        <f t="shared" ref="F14:F39" si="11">E14-B14</f>
        <v>-11</v>
      </c>
      <c r="I14" t="s">
        <v>319</v>
      </c>
      <c r="J14">
        <v>2</v>
      </c>
      <c r="K14">
        <v>35</v>
      </c>
      <c r="L14">
        <v>70</v>
      </c>
      <c r="N14" t="s">
        <v>476</v>
      </c>
      <c r="S14" t="s">
        <v>220</v>
      </c>
      <c r="T14">
        <v>1</v>
      </c>
      <c r="U14">
        <v>25</v>
      </c>
      <c r="V14">
        <f t="shared" si="1"/>
        <v>25</v>
      </c>
      <c r="X14" t="s">
        <v>77</v>
      </c>
      <c r="Y14">
        <v>5</v>
      </c>
      <c r="Z14">
        <v>40</v>
      </c>
      <c r="AA14">
        <f t="shared" si="2"/>
        <v>200</v>
      </c>
      <c r="AC14" t="s">
        <v>137</v>
      </c>
      <c r="AD14">
        <v>2</v>
      </c>
      <c r="AE14">
        <v>40</v>
      </c>
      <c r="AF14">
        <f t="shared" si="3"/>
        <v>80</v>
      </c>
      <c r="AH14" t="s">
        <v>355</v>
      </c>
      <c r="AI14">
        <v>2</v>
      </c>
      <c r="AJ14">
        <v>24</v>
      </c>
      <c r="AK14">
        <f t="shared" si="4"/>
        <v>48</v>
      </c>
      <c r="AM14" t="s">
        <v>199</v>
      </c>
      <c r="AN14">
        <v>1</v>
      </c>
      <c r="AO14">
        <v>24</v>
      </c>
      <c r="AP14">
        <f t="shared" ref="AP14:AP22" si="12">AO14*AN14</f>
        <v>24</v>
      </c>
      <c r="AR14" t="s">
        <v>209</v>
      </c>
      <c r="AS14">
        <v>1</v>
      </c>
      <c r="AT14">
        <v>44</v>
      </c>
      <c r="AU14">
        <f t="shared" si="6"/>
        <v>44</v>
      </c>
    </row>
    <row r="15" spans="1:47">
      <c r="A15" t="s">
        <v>67</v>
      </c>
      <c r="B15">
        <v>16</v>
      </c>
      <c r="C15">
        <v>24</v>
      </c>
      <c r="D15">
        <f>C15*B15</f>
        <v>384</v>
      </c>
      <c r="E15">
        <v>4</v>
      </c>
      <c r="F15">
        <f>E15-B15</f>
        <v>-12</v>
      </c>
      <c r="I15" t="s">
        <v>287</v>
      </c>
      <c r="J15">
        <v>2</v>
      </c>
      <c r="K15">
        <v>36</v>
      </c>
      <c r="L15">
        <v>72</v>
      </c>
      <c r="N15" t="s">
        <v>475</v>
      </c>
      <c r="O15">
        <v>1</v>
      </c>
      <c r="P15">
        <v>44</v>
      </c>
      <c r="Q15">
        <f>P15*O15</f>
        <v>44</v>
      </c>
      <c r="S15" t="s">
        <v>404</v>
      </c>
      <c r="T15">
        <v>6</v>
      </c>
      <c r="U15">
        <v>27</v>
      </c>
      <c r="V15">
        <f t="shared" si="1"/>
        <v>162</v>
      </c>
      <c r="X15" t="s">
        <v>404</v>
      </c>
      <c r="Y15">
        <v>6</v>
      </c>
      <c r="Z15">
        <v>27</v>
      </c>
      <c r="AA15">
        <f t="shared" si="2"/>
        <v>162</v>
      </c>
      <c r="AC15" t="s">
        <v>343</v>
      </c>
      <c r="AD15">
        <v>4</v>
      </c>
      <c r="AE15">
        <v>27</v>
      </c>
      <c r="AF15">
        <f t="shared" si="3"/>
        <v>108</v>
      </c>
      <c r="AH15" t="s">
        <v>135</v>
      </c>
      <c r="AI15">
        <v>3</v>
      </c>
      <c r="AJ15">
        <v>18</v>
      </c>
      <c r="AK15">
        <f t="shared" si="4"/>
        <v>54</v>
      </c>
      <c r="AM15" t="s">
        <v>339</v>
      </c>
      <c r="AN15">
        <v>1</v>
      </c>
      <c r="AO15">
        <v>44</v>
      </c>
      <c r="AP15">
        <f t="shared" si="12"/>
        <v>44</v>
      </c>
      <c r="AR15" t="s">
        <v>339</v>
      </c>
      <c r="AS15">
        <v>1</v>
      </c>
      <c r="AT15">
        <v>44</v>
      </c>
      <c r="AU15">
        <f t="shared" si="6"/>
        <v>44</v>
      </c>
    </row>
    <row r="16" spans="1:47">
      <c r="A16" t="s">
        <v>376</v>
      </c>
      <c r="B16">
        <v>15</v>
      </c>
      <c r="C16">
        <v>24</v>
      </c>
      <c r="D16">
        <f>C16*B16</f>
        <v>360</v>
      </c>
      <c r="E16">
        <v>4</v>
      </c>
      <c r="F16">
        <f>E16-B16</f>
        <v>-11</v>
      </c>
      <c r="I16" t="s">
        <v>286</v>
      </c>
      <c r="J16">
        <v>2</v>
      </c>
      <c r="K16">
        <v>40</v>
      </c>
      <c r="L16">
        <v>80</v>
      </c>
      <c r="N16" t="s">
        <v>477</v>
      </c>
      <c r="S16" t="s">
        <v>367</v>
      </c>
      <c r="T16">
        <v>2</v>
      </c>
      <c r="U16">
        <v>27</v>
      </c>
      <c r="V16">
        <f t="shared" si="1"/>
        <v>54</v>
      </c>
      <c r="X16" t="s">
        <v>367</v>
      </c>
      <c r="Y16">
        <v>2</v>
      </c>
      <c r="Z16">
        <v>27</v>
      </c>
      <c r="AA16">
        <f t="shared" si="2"/>
        <v>54</v>
      </c>
      <c r="AC16" t="s">
        <v>344</v>
      </c>
      <c r="AD16">
        <v>4</v>
      </c>
      <c r="AE16">
        <v>27</v>
      </c>
      <c r="AF16">
        <f t="shared" si="3"/>
        <v>108</v>
      </c>
      <c r="AH16" t="s">
        <v>341</v>
      </c>
      <c r="AI16">
        <v>1</v>
      </c>
      <c r="AJ16">
        <v>44</v>
      </c>
      <c r="AK16">
        <f t="shared" si="4"/>
        <v>44</v>
      </c>
      <c r="AM16" t="s">
        <v>342</v>
      </c>
      <c r="AN16">
        <v>1</v>
      </c>
      <c r="AO16">
        <v>44</v>
      </c>
      <c r="AP16">
        <f t="shared" si="12"/>
        <v>44</v>
      </c>
      <c r="AR16" t="s">
        <v>207</v>
      </c>
      <c r="AS16">
        <v>1</v>
      </c>
      <c r="AT16">
        <v>44</v>
      </c>
      <c r="AU16">
        <f t="shared" si="6"/>
        <v>44</v>
      </c>
    </row>
    <row r="17" spans="1:47">
      <c r="A17" t="s">
        <v>509</v>
      </c>
      <c r="B17">
        <v>8</v>
      </c>
      <c r="C17">
        <v>44</v>
      </c>
      <c r="D17">
        <f t="shared" ref="D17:D19" si="13">C17*B17</f>
        <v>352</v>
      </c>
      <c r="E17">
        <v>7</v>
      </c>
      <c r="F17">
        <f>E17-B17</f>
        <v>-1</v>
      </c>
      <c r="I17" t="s">
        <v>105</v>
      </c>
      <c r="J17">
        <v>2</v>
      </c>
      <c r="K17">
        <v>44</v>
      </c>
      <c r="L17">
        <f>K17*J17</f>
        <v>88</v>
      </c>
      <c r="N17" t="s">
        <v>66</v>
      </c>
      <c r="O17">
        <v>1</v>
      </c>
      <c r="P17">
        <v>44</v>
      </c>
      <c r="Q17">
        <f t="shared" ref="Q17:Q31" si="14">P17*O17</f>
        <v>44</v>
      </c>
      <c r="S17" t="s">
        <v>369</v>
      </c>
      <c r="T17">
        <v>3</v>
      </c>
      <c r="U17">
        <v>27</v>
      </c>
      <c r="V17">
        <f t="shared" si="1"/>
        <v>81</v>
      </c>
      <c r="X17" t="s">
        <v>369</v>
      </c>
      <c r="Y17">
        <v>3</v>
      </c>
      <c r="Z17">
        <v>27</v>
      </c>
      <c r="AA17">
        <f t="shared" si="2"/>
        <v>81</v>
      </c>
      <c r="AC17" t="s">
        <v>339</v>
      </c>
      <c r="AD17">
        <v>2</v>
      </c>
      <c r="AE17">
        <v>44</v>
      </c>
      <c r="AF17">
        <f t="shared" si="3"/>
        <v>88</v>
      </c>
      <c r="AH17" t="s">
        <v>219</v>
      </c>
      <c r="AI17">
        <v>2</v>
      </c>
      <c r="AJ17">
        <v>25</v>
      </c>
      <c r="AK17">
        <f t="shared" si="4"/>
        <v>50</v>
      </c>
      <c r="AM17" t="s">
        <v>70</v>
      </c>
      <c r="AN17">
        <v>1</v>
      </c>
      <c r="AO17">
        <v>35</v>
      </c>
      <c r="AP17">
        <f t="shared" si="12"/>
        <v>35</v>
      </c>
      <c r="AR17" t="s">
        <v>203</v>
      </c>
      <c r="AS17" s="4">
        <v>2</v>
      </c>
      <c r="AT17">
        <v>44</v>
      </c>
      <c r="AU17">
        <f t="shared" si="6"/>
        <v>88</v>
      </c>
    </row>
    <row r="18" spans="1:47">
      <c r="A18" t="s">
        <v>356</v>
      </c>
      <c r="B18">
        <v>4</v>
      </c>
      <c r="C18">
        <v>44</v>
      </c>
      <c r="D18">
        <f t="shared" si="13"/>
        <v>176</v>
      </c>
      <c r="E18">
        <v>4</v>
      </c>
      <c r="F18">
        <f>E18-B18</f>
        <v>0</v>
      </c>
      <c r="I18" t="s">
        <v>288</v>
      </c>
      <c r="J18">
        <v>3</v>
      </c>
      <c r="K18">
        <v>24</v>
      </c>
      <c r="L18">
        <v>72</v>
      </c>
      <c r="N18" t="s">
        <v>449</v>
      </c>
      <c r="O18">
        <v>5</v>
      </c>
      <c r="P18">
        <v>44</v>
      </c>
      <c r="Q18">
        <f t="shared" si="14"/>
        <v>220</v>
      </c>
      <c r="S18" t="s">
        <v>483</v>
      </c>
      <c r="T18">
        <v>1</v>
      </c>
      <c r="U18">
        <v>44</v>
      </c>
      <c r="V18">
        <f t="shared" si="1"/>
        <v>44</v>
      </c>
      <c r="X18" t="s">
        <v>327</v>
      </c>
      <c r="Y18">
        <v>7</v>
      </c>
      <c r="Z18">
        <v>44</v>
      </c>
      <c r="AA18">
        <f t="shared" si="2"/>
        <v>308</v>
      </c>
      <c r="AC18" t="s">
        <v>340</v>
      </c>
      <c r="AD18">
        <v>1</v>
      </c>
      <c r="AE18">
        <v>75</v>
      </c>
      <c r="AF18">
        <f t="shared" si="3"/>
        <v>75</v>
      </c>
      <c r="AH18" t="s">
        <v>343</v>
      </c>
      <c r="AI18">
        <v>2</v>
      </c>
      <c r="AJ18">
        <v>27</v>
      </c>
      <c r="AK18">
        <f t="shared" si="4"/>
        <v>54</v>
      </c>
      <c r="AM18" t="s">
        <v>192</v>
      </c>
      <c r="AN18">
        <v>1</v>
      </c>
      <c r="AO18">
        <v>35</v>
      </c>
      <c r="AP18">
        <f t="shared" si="12"/>
        <v>35</v>
      </c>
      <c r="AR18" t="s">
        <v>5</v>
      </c>
      <c r="AS18">
        <v>1</v>
      </c>
      <c r="AT18">
        <v>35</v>
      </c>
      <c r="AU18">
        <f t="shared" si="6"/>
        <v>35</v>
      </c>
    </row>
    <row r="19" spans="1:47">
      <c r="A19" t="s">
        <v>357</v>
      </c>
      <c r="B19">
        <v>8</v>
      </c>
      <c r="C19">
        <v>24</v>
      </c>
      <c r="D19">
        <f t="shared" si="13"/>
        <v>192</v>
      </c>
      <c r="E19">
        <v>4</v>
      </c>
      <c r="F19">
        <f>E19-B19</f>
        <v>-4</v>
      </c>
      <c r="I19" t="s">
        <v>499</v>
      </c>
      <c r="J19">
        <v>2</v>
      </c>
      <c r="K19">
        <v>44</v>
      </c>
      <c r="L19">
        <v>88</v>
      </c>
      <c r="N19" t="s">
        <v>450</v>
      </c>
      <c r="O19">
        <v>6</v>
      </c>
      <c r="P19">
        <v>44</v>
      </c>
      <c r="Q19">
        <f t="shared" si="14"/>
        <v>264</v>
      </c>
      <c r="S19" t="s">
        <v>475</v>
      </c>
      <c r="T19">
        <v>1</v>
      </c>
      <c r="U19">
        <v>44</v>
      </c>
      <c r="V19">
        <f t="shared" si="1"/>
        <v>44</v>
      </c>
      <c r="X19" t="s">
        <v>328</v>
      </c>
      <c r="Y19">
        <v>7</v>
      </c>
      <c r="Z19">
        <v>30</v>
      </c>
      <c r="AA19">
        <f t="shared" si="2"/>
        <v>210</v>
      </c>
      <c r="AC19" t="s">
        <v>342</v>
      </c>
      <c r="AD19">
        <v>4</v>
      </c>
      <c r="AE19">
        <v>44</v>
      </c>
      <c r="AF19">
        <f t="shared" si="3"/>
        <v>176</v>
      </c>
      <c r="AH19" t="s">
        <v>187</v>
      </c>
      <c r="AI19">
        <v>2</v>
      </c>
      <c r="AJ19">
        <v>27</v>
      </c>
      <c r="AK19">
        <f t="shared" si="4"/>
        <v>54</v>
      </c>
      <c r="AM19" t="s">
        <v>78</v>
      </c>
      <c r="AN19">
        <v>1</v>
      </c>
      <c r="AO19">
        <v>35</v>
      </c>
      <c r="AP19">
        <f t="shared" si="12"/>
        <v>35</v>
      </c>
      <c r="AR19" t="s">
        <v>6</v>
      </c>
      <c r="AS19" s="4">
        <v>1</v>
      </c>
      <c r="AT19">
        <v>35</v>
      </c>
      <c r="AU19">
        <f t="shared" si="6"/>
        <v>35</v>
      </c>
    </row>
    <row r="20" spans="1:47">
      <c r="A20" t="s">
        <v>432</v>
      </c>
      <c r="B20">
        <v>11</v>
      </c>
      <c r="C20">
        <v>24</v>
      </c>
      <c r="D20">
        <f>C20*B20</f>
        <v>264</v>
      </c>
      <c r="E20">
        <v>2</v>
      </c>
      <c r="F20">
        <f>E20-B20</f>
        <v>-9</v>
      </c>
      <c r="I20" t="s">
        <v>318</v>
      </c>
      <c r="J20">
        <v>2</v>
      </c>
      <c r="K20">
        <v>44</v>
      </c>
      <c r="L20">
        <v>88</v>
      </c>
      <c r="N20" t="s">
        <v>371</v>
      </c>
      <c r="O20">
        <v>8</v>
      </c>
      <c r="P20">
        <v>75</v>
      </c>
      <c r="Q20">
        <f t="shared" si="14"/>
        <v>600</v>
      </c>
      <c r="S20" t="s">
        <v>484</v>
      </c>
      <c r="T20">
        <v>1</v>
      </c>
      <c r="U20">
        <v>44</v>
      </c>
      <c r="V20">
        <f t="shared" si="1"/>
        <v>44</v>
      </c>
      <c r="X20" t="s">
        <v>75</v>
      </c>
      <c r="Y20">
        <v>2</v>
      </c>
      <c r="Z20">
        <v>28</v>
      </c>
      <c r="AA20">
        <f t="shared" si="2"/>
        <v>56</v>
      </c>
      <c r="AC20" t="s">
        <v>106</v>
      </c>
      <c r="AD20">
        <v>2</v>
      </c>
      <c r="AE20">
        <v>35</v>
      </c>
      <c r="AF20">
        <f t="shared" si="3"/>
        <v>70</v>
      </c>
      <c r="AH20" t="s">
        <v>339</v>
      </c>
      <c r="AI20">
        <v>1</v>
      </c>
      <c r="AJ20">
        <v>44</v>
      </c>
      <c r="AK20">
        <f t="shared" si="4"/>
        <v>44</v>
      </c>
      <c r="AM20" t="s">
        <v>103</v>
      </c>
      <c r="AN20">
        <v>1</v>
      </c>
      <c r="AO20">
        <v>35</v>
      </c>
      <c r="AP20">
        <f t="shared" si="12"/>
        <v>35</v>
      </c>
      <c r="AR20" t="s">
        <v>7</v>
      </c>
      <c r="AS20" s="4">
        <v>2</v>
      </c>
      <c r="AT20">
        <v>44</v>
      </c>
      <c r="AU20">
        <f t="shared" si="6"/>
        <v>88</v>
      </c>
    </row>
    <row r="21" spans="1:47">
      <c r="A21" t="s">
        <v>433</v>
      </c>
      <c r="B21">
        <v>11</v>
      </c>
      <c r="C21">
        <v>24</v>
      </c>
      <c r="D21">
        <f>C21*B21</f>
        <v>264</v>
      </c>
      <c r="E21">
        <v>2</v>
      </c>
      <c r="F21">
        <f>E21-B21</f>
        <v>-9</v>
      </c>
      <c r="I21" t="s">
        <v>4</v>
      </c>
      <c r="J21">
        <v>1</v>
      </c>
      <c r="K21">
        <v>35</v>
      </c>
      <c r="L21">
        <f>K21*J21</f>
        <v>35</v>
      </c>
      <c r="N21" t="s">
        <v>72</v>
      </c>
      <c r="O21">
        <v>8</v>
      </c>
      <c r="P21">
        <v>44</v>
      </c>
      <c r="Q21">
        <f t="shared" si="14"/>
        <v>352</v>
      </c>
      <c r="S21" t="s">
        <v>66</v>
      </c>
      <c r="T21">
        <v>1</v>
      </c>
      <c r="U21">
        <v>44</v>
      </c>
      <c r="V21">
        <f t="shared" si="1"/>
        <v>44</v>
      </c>
      <c r="X21" t="s">
        <v>74</v>
      </c>
      <c r="Y21">
        <v>7</v>
      </c>
      <c r="Z21">
        <v>28</v>
      </c>
      <c r="AA21">
        <f t="shared" si="2"/>
        <v>196</v>
      </c>
      <c r="AC21" t="s">
        <v>107</v>
      </c>
      <c r="AD21">
        <v>3</v>
      </c>
      <c r="AE21">
        <v>35</v>
      </c>
      <c r="AF21">
        <f t="shared" si="3"/>
        <v>105</v>
      </c>
      <c r="AH21" t="s">
        <v>342</v>
      </c>
      <c r="AI21">
        <v>2</v>
      </c>
      <c r="AJ21">
        <v>44</v>
      </c>
      <c r="AK21">
        <f t="shared" si="4"/>
        <v>88</v>
      </c>
      <c r="AM21" t="s">
        <v>8</v>
      </c>
      <c r="AN21">
        <v>1</v>
      </c>
      <c r="AO21">
        <v>35</v>
      </c>
      <c r="AP21">
        <f t="shared" si="12"/>
        <v>35</v>
      </c>
      <c r="AR21" t="s">
        <v>482</v>
      </c>
      <c r="AS21">
        <v>1</v>
      </c>
      <c r="AT21">
        <v>24</v>
      </c>
      <c r="AU21">
        <f t="shared" si="6"/>
        <v>24</v>
      </c>
    </row>
    <row r="22" spans="1:47">
      <c r="A22" t="s">
        <v>252</v>
      </c>
      <c r="B22">
        <v>14</v>
      </c>
      <c r="C22">
        <v>24</v>
      </c>
      <c r="D22">
        <f>C22*B22</f>
        <v>336</v>
      </c>
      <c r="E22">
        <v>1</v>
      </c>
      <c r="F22">
        <f>E22-B22</f>
        <v>-13</v>
      </c>
      <c r="I22" t="s">
        <v>1</v>
      </c>
      <c r="J22">
        <v>1</v>
      </c>
      <c r="K22">
        <v>35</v>
      </c>
      <c r="L22">
        <f>K22*J22</f>
        <v>35</v>
      </c>
      <c r="N22" t="s">
        <v>290</v>
      </c>
      <c r="O22">
        <v>20</v>
      </c>
      <c r="P22">
        <v>44</v>
      </c>
      <c r="Q22">
        <f t="shared" si="14"/>
        <v>880</v>
      </c>
      <c r="S22" t="s">
        <v>449</v>
      </c>
      <c r="T22">
        <v>4</v>
      </c>
      <c r="U22">
        <v>44</v>
      </c>
      <c r="V22">
        <f t="shared" si="1"/>
        <v>176</v>
      </c>
      <c r="X22" t="s">
        <v>429</v>
      </c>
      <c r="Y22">
        <v>7</v>
      </c>
      <c r="Z22">
        <v>24</v>
      </c>
      <c r="AA22">
        <f t="shared" si="2"/>
        <v>168</v>
      </c>
      <c r="AC22" t="s">
        <v>78</v>
      </c>
      <c r="AD22">
        <v>3</v>
      </c>
      <c r="AE22">
        <v>35</v>
      </c>
      <c r="AF22">
        <f t="shared" si="3"/>
        <v>105</v>
      </c>
      <c r="AH22" t="s">
        <v>70</v>
      </c>
      <c r="AI22">
        <v>2</v>
      </c>
      <c r="AJ22">
        <v>35</v>
      </c>
      <c r="AK22">
        <f t="shared" si="4"/>
        <v>70</v>
      </c>
      <c r="AM22" t="s">
        <v>108</v>
      </c>
      <c r="AN22">
        <v>1</v>
      </c>
      <c r="AO22">
        <v>35</v>
      </c>
      <c r="AP22">
        <f t="shared" si="12"/>
        <v>35</v>
      </c>
      <c r="AR22" t="s">
        <v>270</v>
      </c>
      <c r="AS22">
        <v>1</v>
      </c>
      <c r="AT22">
        <v>24</v>
      </c>
      <c r="AU22">
        <f t="shared" si="6"/>
        <v>24</v>
      </c>
    </row>
    <row r="23" spans="1:47">
      <c r="N23" t="s">
        <v>319</v>
      </c>
      <c r="O23">
        <v>16</v>
      </c>
      <c r="P23">
        <v>35</v>
      </c>
      <c r="Q23">
        <f t="shared" si="14"/>
        <v>560</v>
      </c>
      <c r="S23" t="s">
        <v>450</v>
      </c>
      <c r="X23" t="s">
        <v>430</v>
      </c>
      <c r="Y23">
        <v>7</v>
      </c>
      <c r="Z23">
        <v>24</v>
      </c>
      <c r="AA23">
        <f t="shared" si="2"/>
        <v>168</v>
      </c>
      <c r="AC23" t="s">
        <v>136</v>
      </c>
      <c r="AD23">
        <v>3</v>
      </c>
      <c r="AE23">
        <v>35</v>
      </c>
      <c r="AF23">
        <f t="shared" si="3"/>
        <v>105</v>
      </c>
      <c r="AH23" t="s">
        <v>133</v>
      </c>
      <c r="AI23">
        <v>2</v>
      </c>
      <c r="AJ23">
        <v>35</v>
      </c>
      <c r="AK23">
        <f t="shared" si="4"/>
        <v>70</v>
      </c>
      <c r="AM23" t="s">
        <v>197</v>
      </c>
      <c r="AN23">
        <v>1</v>
      </c>
      <c r="AO23">
        <v>75</v>
      </c>
      <c r="AP23">
        <v>75</v>
      </c>
      <c r="AR23" t="s">
        <v>338</v>
      </c>
    </row>
    <row r="24" spans="1:47">
      <c r="A24" s="30" t="s">
        <v>665</v>
      </c>
      <c r="B24" s="30"/>
      <c r="C24" s="30"/>
      <c r="D24" s="30"/>
      <c r="E24" s="30"/>
      <c r="F24" s="30"/>
      <c r="N24" t="s">
        <v>434</v>
      </c>
      <c r="O24">
        <v>23</v>
      </c>
      <c r="P24">
        <v>24</v>
      </c>
      <c r="Q24">
        <f t="shared" si="14"/>
        <v>552</v>
      </c>
      <c r="S24" t="s">
        <v>371</v>
      </c>
      <c r="T24">
        <v>1</v>
      </c>
      <c r="U24">
        <v>75</v>
      </c>
      <c r="V24">
        <f t="shared" ref="V24:V31" si="15">U24*T24</f>
        <v>75</v>
      </c>
      <c r="X24" t="s">
        <v>431</v>
      </c>
      <c r="Y24">
        <v>7</v>
      </c>
      <c r="Z24">
        <v>24</v>
      </c>
      <c r="AA24">
        <f t="shared" si="2"/>
        <v>168</v>
      </c>
      <c r="AC24" t="s">
        <v>108</v>
      </c>
      <c r="AD24">
        <v>3</v>
      </c>
      <c r="AE24">
        <v>35</v>
      </c>
      <c r="AF24">
        <f t="shared" si="3"/>
        <v>105</v>
      </c>
      <c r="AH24" t="s">
        <v>22</v>
      </c>
      <c r="AI24">
        <v>2</v>
      </c>
      <c r="AJ24">
        <v>35</v>
      </c>
      <c r="AK24">
        <f t="shared" si="4"/>
        <v>70</v>
      </c>
      <c r="AM24" t="s">
        <v>194</v>
      </c>
      <c r="AN24">
        <v>1</v>
      </c>
      <c r="AO24">
        <v>24</v>
      </c>
      <c r="AP24">
        <f>AO24*AN24</f>
        <v>24</v>
      </c>
      <c r="AR24" t="s">
        <v>202</v>
      </c>
      <c r="AS24" s="4"/>
    </row>
    <row r="25" spans="1:47">
      <c r="A25" t="s">
        <v>70</v>
      </c>
      <c r="B25">
        <v>15</v>
      </c>
      <c r="C25">
        <v>35</v>
      </c>
      <c r="D25">
        <f t="shared" ref="D25:D30" si="16">C25*B25</f>
        <v>525</v>
      </c>
      <c r="E25">
        <v>9</v>
      </c>
      <c r="F25">
        <f>E25-B25</f>
        <v>-6</v>
      </c>
      <c r="N25" t="s">
        <v>1</v>
      </c>
      <c r="O25">
        <v>16</v>
      </c>
      <c r="P25">
        <v>35</v>
      </c>
      <c r="Q25">
        <f t="shared" si="14"/>
        <v>560</v>
      </c>
      <c r="S25" t="s">
        <v>290</v>
      </c>
      <c r="T25">
        <v>6</v>
      </c>
      <c r="U25">
        <v>44</v>
      </c>
      <c r="V25">
        <f t="shared" si="15"/>
        <v>264</v>
      </c>
      <c r="X25" t="s">
        <v>483</v>
      </c>
      <c r="Y25">
        <v>1</v>
      </c>
      <c r="Z25">
        <v>44</v>
      </c>
      <c r="AA25">
        <f t="shared" si="2"/>
        <v>44</v>
      </c>
      <c r="AC25" t="s">
        <v>101</v>
      </c>
      <c r="AD25">
        <v>3</v>
      </c>
      <c r="AE25">
        <v>35</v>
      </c>
      <c r="AF25">
        <f t="shared" si="3"/>
        <v>105</v>
      </c>
      <c r="AH25" t="s">
        <v>186</v>
      </c>
      <c r="AI25">
        <v>1</v>
      </c>
      <c r="AJ25">
        <v>75</v>
      </c>
      <c r="AK25">
        <f t="shared" si="4"/>
        <v>75</v>
      </c>
      <c r="AM25" t="s">
        <v>196</v>
      </c>
      <c r="AN25">
        <v>1</v>
      </c>
      <c r="AO25">
        <v>24</v>
      </c>
      <c r="AP25">
        <f>AO25*AN25</f>
        <v>24</v>
      </c>
      <c r="AR25" t="s">
        <v>204</v>
      </c>
      <c r="AS25" s="4">
        <v>2</v>
      </c>
      <c r="AT25">
        <v>44</v>
      </c>
      <c r="AU25">
        <f>AT25*AS25</f>
        <v>88</v>
      </c>
    </row>
    <row r="26" spans="1:47">
      <c r="A26" t="s">
        <v>436</v>
      </c>
      <c r="B26">
        <v>9</v>
      </c>
      <c r="C26">
        <v>35</v>
      </c>
      <c r="D26">
        <f t="shared" si="16"/>
        <v>315</v>
      </c>
      <c r="E26">
        <v>6</v>
      </c>
      <c r="F26">
        <f t="shared" ref="F26:F30" si="17">E26-B26</f>
        <v>-3</v>
      </c>
      <c r="N26" t="s">
        <v>418</v>
      </c>
      <c r="O26">
        <v>5</v>
      </c>
      <c r="P26">
        <v>75</v>
      </c>
      <c r="Q26">
        <f t="shared" si="14"/>
        <v>375</v>
      </c>
      <c r="S26" t="s">
        <v>70</v>
      </c>
      <c r="T26">
        <v>5</v>
      </c>
      <c r="U26">
        <v>35</v>
      </c>
      <c r="V26">
        <f t="shared" si="15"/>
        <v>175</v>
      </c>
      <c r="X26" t="s">
        <v>475</v>
      </c>
      <c r="Y26">
        <v>1</v>
      </c>
      <c r="Z26">
        <v>44</v>
      </c>
      <c r="AA26">
        <f t="shared" si="2"/>
        <v>44</v>
      </c>
      <c r="AC26" t="s">
        <v>252</v>
      </c>
      <c r="AD26">
        <v>2</v>
      </c>
      <c r="AE26">
        <v>24</v>
      </c>
      <c r="AF26">
        <v>44</v>
      </c>
      <c r="AH26" t="s">
        <v>353</v>
      </c>
      <c r="AI26">
        <v>2</v>
      </c>
      <c r="AJ26">
        <v>24</v>
      </c>
      <c r="AK26">
        <f t="shared" si="4"/>
        <v>48</v>
      </c>
      <c r="AM26" t="s">
        <v>321</v>
      </c>
      <c r="AN26">
        <v>1</v>
      </c>
      <c r="AO26">
        <v>24</v>
      </c>
      <c r="AP26">
        <f>AO26*AN26</f>
        <v>24</v>
      </c>
    </row>
    <row r="27" spans="1:47">
      <c r="A27" t="s">
        <v>71</v>
      </c>
      <c r="B27">
        <v>17</v>
      </c>
      <c r="C27">
        <v>35</v>
      </c>
      <c r="D27">
        <f t="shared" si="16"/>
        <v>595</v>
      </c>
      <c r="E27">
        <v>9</v>
      </c>
      <c r="F27">
        <f t="shared" si="17"/>
        <v>-8</v>
      </c>
      <c r="N27" t="s">
        <v>288</v>
      </c>
      <c r="O27">
        <v>23</v>
      </c>
      <c r="P27">
        <v>24</v>
      </c>
      <c r="Q27">
        <f t="shared" si="14"/>
        <v>552</v>
      </c>
      <c r="S27" t="s">
        <v>71</v>
      </c>
      <c r="T27">
        <v>5</v>
      </c>
      <c r="U27">
        <v>35</v>
      </c>
      <c r="V27">
        <f t="shared" si="15"/>
        <v>175</v>
      </c>
      <c r="X27" t="s">
        <v>484</v>
      </c>
      <c r="Y27">
        <v>1</v>
      </c>
      <c r="Z27">
        <v>44</v>
      </c>
      <c r="AA27">
        <f t="shared" si="2"/>
        <v>44</v>
      </c>
      <c r="AC27" t="s">
        <v>338</v>
      </c>
      <c r="AD27">
        <v>2</v>
      </c>
      <c r="AE27">
        <v>44</v>
      </c>
      <c r="AF27">
        <f>AE27*AD27</f>
        <v>88</v>
      </c>
      <c r="AH27" t="s">
        <v>338</v>
      </c>
      <c r="AI27">
        <v>1</v>
      </c>
      <c r="AJ27">
        <v>44</v>
      </c>
      <c r="AK27">
        <f t="shared" si="4"/>
        <v>44</v>
      </c>
      <c r="AM27" t="s">
        <v>338</v>
      </c>
      <c r="AN27">
        <v>1</v>
      </c>
      <c r="AO27">
        <v>44</v>
      </c>
      <c r="AP27">
        <f>AO27*AN27</f>
        <v>44</v>
      </c>
    </row>
    <row r="28" spans="1:47">
      <c r="A28" t="s">
        <v>0</v>
      </c>
      <c r="B28">
        <v>16</v>
      </c>
      <c r="C28">
        <v>35</v>
      </c>
      <c r="D28">
        <f t="shared" si="16"/>
        <v>560</v>
      </c>
      <c r="E28">
        <v>10</v>
      </c>
      <c r="F28">
        <f t="shared" si="17"/>
        <v>-6</v>
      </c>
      <c r="N28" t="s">
        <v>499</v>
      </c>
      <c r="O28">
        <v>13</v>
      </c>
      <c r="P28">
        <v>44</v>
      </c>
      <c r="Q28">
        <f t="shared" si="14"/>
        <v>572</v>
      </c>
      <c r="S28" t="s">
        <v>0</v>
      </c>
      <c r="T28">
        <v>5</v>
      </c>
      <c r="U28">
        <v>35</v>
      </c>
      <c r="V28">
        <f t="shared" si="15"/>
        <v>175</v>
      </c>
      <c r="X28" t="s">
        <v>66</v>
      </c>
      <c r="Y28">
        <v>1</v>
      </c>
      <c r="Z28">
        <v>44</v>
      </c>
      <c r="AA28">
        <f t="shared" si="2"/>
        <v>44</v>
      </c>
      <c r="AC28" t="s">
        <v>505</v>
      </c>
      <c r="AD28">
        <v>2</v>
      </c>
      <c r="AE28">
        <v>44</v>
      </c>
      <c r="AF28">
        <f>AE28*AD28</f>
        <v>88</v>
      </c>
      <c r="AH28" t="s">
        <v>505</v>
      </c>
      <c r="AI28">
        <v>1</v>
      </c>
      <c r="AJ28">
        <v>44</v>
      </c>
      <c r="AK28">
        <f t="shared" si="4"/>
        <v>44</v>
      </c>
      <c r="AM28" t="s">
        <v>505</v>
      </c>
      <c r="AN28">
        <v>1</v>
      </c>
      <c r="AO28">
        <v>44</v>
      </c>
      <c r="AP28">
        <f>AO28*AN28</f>
        <v>44</v>
      </c>
    </row>
    <row r="29" spans="1:47">
      <c r="A29" t="s">
        <v>108</v>
      </c>
      <c r="B29">
        <v>5</v>
      </c>
      <c r="C29">
        <v>35</v>
      </c>
      <c r="D29">
        <f t="shared" si="16"/>
        <v>175</v>
      </c>
      <c r="E29">
        <v>2</v>
      </c>
      <c r="F29">
        <f t="shared" si="17"/>
        <v>-3</v>
      </c>
      <c r="N29" t="s">
        <v>502</v>
      </c>
      <c r="O29">
        <v>13</v>
      </c>
      <c r="P29">
        <v>44</v>
      </c>
      <c r="Q29">
        <f t="shared" si="14"/>
        <v>572</v>
      </c>
      <c r="S29" t="s">
        <v>418</v>
      </c>
      <c r="T29">
        <v>1</v>
      </c>
      <c r="U29">
        <v>75</v>
      </c>
      <c r="V29">
        <f t="shared" si="15"/>
        <v>75</v>
      </c>
      <c r="X29" t="s">
        <v>449</v>
      </c>
    </row>
    <row r="30" spans="1:47">
      <c r="A30" t="s">
        <v>101</v>
      </c>
      <c r="B30">
        <v>3</v>
      </c>
      <c r="C30">
        <v>35</v>
      </c>
      <c r="D30">
        <f t="shared" si="16"/>
        <v>105</v>
      </c>
      <c r="E30">
        <v>1</v>
      </c>
      <c r="F30">
        <f t="shared" si="17"/>
        <v>-2</v>
      </c>
      <c r="N30" t="s">
        <v>73</v>
      </c>
      <c r="O30">
        <v>8</v>
      </c>
      <c r="P30">
        <v>44</v>
      </c>
      <c r="Q30">
        <f t="shared" si="14"/>
        <v>352</v>
      </c>
      <c r="S30" t="s">
        <v>482</v>
      </c>
      <c r="T30">
        <v>7</v>
      </c>
      <c r="U30">
        <v>24</v>
      </c>
      <c r="V30">
        <f t="shared" si="15"/>
        <v>168</v>
      </c>
      <c r="X30" t="s">
        <v>450</v>
      </c>
      <c r="Y30">
        <v>4</v>
      </c>
      <c r="Z30">
        <v>44</v>
      </c>
      <c r="AA30">
        <f t="shared" ref="AA30:AA44" si="18">Z30*Y30</f>
        <v>176</v>
      </c>
    </row>
    <row r="31" spans="1:47">
      <c r="A31" t="s">
        <v>385</v>
      </c>
      <c r="B31">
        <v>3</v>
      </c>
      <c r="C31">
        <v>35</v>
      </c>
      <c r="D31">
        <f t="shared" ref="D31:D39" si="19">C31*B31</f>
        <v>105</v>
      </c>
      <c r="E31">
        <v>1</v>
      </c>
      <c r="F31">
        <f t="shared" si="11"/>
        <v>-2</v>
      </c>
      <c r="N31" t="s">
        <v>506</v>
      </c>
      <c r="O31">
        <v>13</v>
      </c>
      <c r="P31">
        <v>44</v>
      </c>
      <c r="Q31">
        <f t="shared" si="14"/>
        <v>572</v>
      </c>
      <c r="S31" t="s">
        <v>270</v>
      </c>
      <c r="T31">
        <v>7</v>
      </c>
      <c r="U31">
        <v>24</v>
      </c>
      <c r="V31">
        <f t="shared" si="15"/>
        <v>168</v>
      </c>
      <c r="X31" t="s">
        <v>371</v>
      </c>
      <c r="Y31">
        <v>1</v>
      </c>
      <c r="Z31">
        <v>75</v>
      </c>
      <c r="AA31">
        <f t="shared" si="18"/>
        <v>75</v>
      </c>
    </row>
    <row r="32" spans="1:47">
      <c r="A32" t="s">
        <v>386</v>
      </c>
      <c r="B32">
        <v>9</v>
      </c>
      <c r="C32">
        <v>35</v>
      </c>
      <c r="D32">
        <f t="shared" si="19"/>
        <v>315</v>
      </c>
      <c r="E32">
        <v>5</v>
      </c>
      <c r="F32">
        <f t="shared" si="11"/>
        <v>-4</v>
      </c>
      <c r="S32" t="s">
        <v>499</v>
      </c>
      <c r="X32" t="s">
        <v>290</v>
      </c>
      <c r="Y32">
        <v>6</v>
      </c>
      <c r="Z32">
        <v>44</v>
      </c>
      <c r="AA32">
        <f t="shared" si="18"/>
        <v>264</v>
      </c>
    </row>
    <row r="33" spans="1:27">
      <c r="A33" t="s">
        <v>387</v>
      </c>
      <c r="B33">
        <v>8</v>
      </c>
      <c r="C33">
        <v>35</v>
      </c>
      <c r="D33">
        <f t="shared" si="19"/>
        <v>280</v>
      </c>
      <c r="E33">
        <v>1</v>
      </c>
      <c r="F33">
        <f t="shared" si="11"/>
        <v>-7</v>
      </c>
      <c r="S33" t="s">
        <v>505</v>
      </c>
      <c r="T33">
        <v>4</v>
      </c>
      <c r="U33">
        <v>44</v>
      </c>
      <c r="V33">
        <f>U33*T33</f>
        <v>176</v>
      </c>
      <c r="X33" t="s">
        <v>322</v>
      </c>
      <c r="Y33">
        <v>5</v>
      </c>
      <c r="Z33">
        <v>35</v>
      </c>
      <c r="AA33">
        <f t="shared" si="18"/>
        <v>175</v>
      </c>
    </row>
    <row r="34" spans="1:27">
      <c r="A34" t="s">
        <v>388</v>
      </c>
      <c r="B34">
        <v>3</v>
      </c>
      <c r="C34">
        <v>35</v>
      </c>
      <c r="D34">
        <f t="shared" si="19"/>
        <v>105</v>
      </c>
      <c r="E34">
        <v>1</v>
      </c>
      <c r="F34">
        <f t="shared" si="11"/>
        <v>-2</v>
      </c>
      <c r="X34" t="s">
        <v>323</v>
      </c>
      <c r="Y34">
        <v>5</v>
      </c>
      <c r="Z34">
        <v>35</v>
      </c>
      <c r="AA34">
        <f t="shared" si="18"/>
        <v>175</v>
      </c>
    </row>
    <row r="35" spans="1:27">
      <c r="A35" t="s">
        <v>389</v>
      </c>
      <c r="B35">
        <v>3</v>
      </c>
      <c r="C35">
        <v>35</v>
      </c>
      <c r="D35">
        <f t="shared" si="19"/>
        <v>105</v>
      </c>
      <c r="E35">
        <v>1</v>
      </c>
      <c r="F35">
        <f t="shared" si="11"/>
        <v>-2</v>
      </c>
      <c r="X35" t="s">
        <v>78</v>
      </c>
      <c r="Y35">
        <v>5</v>
      </c>
      <c r="Z35">
        <v>35</v>
      </c>
      <c r="AA35">
        <f t="shared" si="18"/>
        <v>175</v>
      </c>
    </row>
    <row r="36" spans="1:27">
      <c r="A36" t="s">
        <v>337</v>
      </c>
      <c r="B36">
        <v>3</v>
      </c>
      <c r="C36">
        <v>35</v>
      </c>
      <c r="D36">
        <f t="shared" si="19"/>
        <v>105</v>
      </c>
      <c r="E36">
        <v>1</v>
      </c>
      <c r="F36">
        <f t="shared" si="11"/>
        <v>-2</v>
      </c>
      <c r="X36" t="s">
        <v>325</v>
      </c>
      <c r="Y36">
        <v>5</v>
      </c>
      <c r="Z36">
        <v>35</v>
      </c>
      <c r="AA36">
        <f t="shared" si="18"/>
        <v>175</v>
      </c>
    </row>
    <row r="37" spans="1:27">
      <c r="A37" t="s">
        <v>391</v>
      </c>
      <c r="B37">
        <v>3</v>
      </c>
      <c r="C37">
        <v>35</v>
      </c>
      <c r="D37">
        <f t="shared" si="19"/>
        <v>105</v>
      </c>
      <c r="E37">
        <v>1</v>
      </c>
      <c r="F37">
        <f t="shared" si="11"/>
        <v>-2</v>
      </c>
      <c r="X37" t="s">
        <v>0</v>
      </c>
      <c r="Y37">
        <v>5</v>
      </c>
      <c r="Z37">
        <v>35</v>
      </c>
      <c r="AA37">
        <f t="shared" si="18"/>
        <v>175</v>
      </c>
    </row>
    <row r="38" spans="1:27">
      <c r="A38" t="s">
        <v>77</v>
      </c>
      <c r="B38">
        <v>7</v>
      </c>
      <c r="C38">
        <v>40</v>
      </c>
      <c r="D38">
        <f t="shared" si="19"/>
        <v>280</v>
      </c>
      <c r="E38">
        <v>4</v>
      </c>
      <c r="F38">
        <f t="shared" si="11"/>
        <v>-3</v>
      </c>
      <c r="X38" t="s">
        <v>326</v>
      </c>
      <c r="Y38">
        <v>1</v>
      </c>
      <c r="Z38">
        <v>35</v>
      </c>
      <c r="AA38">
        <f t="shared" si="18"/>
        <v>35</v>
      </c>
    </row>
    <row r="39" spans="1:27">
      <c r="A39" t="s">
        <v>392</v>
      </c>
      <c r="B39">
        <v>2</v>
      </c>
      <c r="C39">
        <v>44</v>
      </c>
      <c r="D39">
        <f t="shared" si="19"/>
        <v>88</v>
      </c>
      <c r="E39">
        <v>6</v>
      </c>
      <c r="F39">
        <f t="shared" si="11"/>
        <v>4</v>
      </c>
      <c r="X39" t="s">
        <v>108</v>
      </c>
      <c r="Y39">
        <v>1</v>
      </c>
      <c r="Z39">
        <v>35</v>
      </c>
      <c r="AA39">
        <f t="shared" si="18"/>
        <v>35</v>
      </c>
    </row>
    <row r="40" spans="1:27">
      <c r="X40" t="s">
        <v>418</v>
      </c>
      <c r="Y40">
        <v>1</v>
      </c>
      <c r="Z40">
        <v>75</v>
      </c>
      <c r="AA40">
        <f t="shared" si="18"/>
        <v>75</v>
      </c>
    </row>
    <row r="41" spans="1:27">
      <c r="A41" s="30" t="s">
        <v>666</v>
      </c>
      <c r="B41" s="30"/>
      <c r="C41" s="30"/>
      <c r="D41" s="30"/>
      <c r="E41" s="30"/>
      <c r="F41" s="30"/>
      <c r="X41" t="s">
        <v>271</v>
      </c>
      <c r="Y41">
        <v>7</v>
      </c>
      <c r="Z41">
        <v>24</v>
      </c>
      <c r="AA41">
        <f t="shared" si="18"/>
        <v>168</v>
      </c>
    </row>
    <row r="42" spans="1:27">
      <c r="A42" t="s">
        <v>327</v>
      </c>
      <c r="B42">
        <v>7</v>
      </c>
      <c r="C42">
        <v>44</v>
      </c>
      <c r="D42">
        <f t="shared" ref="D42:D48" si="20">C42*B42</f>
        <v>308</v>
      </c>
      <c r="E42">
        <v>2</v>
      </c>
      <c r="F42">
        <f>E42-B42</f>
        <v>-5</v>
      </c>
      <c r="X42" t="s">
        <v>272</v>
      </c>
      <c r="Y42">
        <v>7</v>
      </c>
      <c r="Z42">
        <v>24</v>
      </c>
      <c r="AA42">
        <f t="shared" si="18"/>
        <v>168</v>
      </c>
    </row>
    <row r="43" spans="1:27">
      <c r="A43" t="s">
        <v>328</v>
      </c>
      <c r="B43">
        <v>7</v>
      </c>
      <c r="C43">
        <v>30</v>
      </c>
      <c r="D43">
        <f t="shared" si="20"/>
        <v>210</v>
      </c>
      <c r="E43">
        <v>2</v>
      </c>
      <c r="F43">
        <f t="shared" ref="F43:F48" si="21">E43-B43</f>
        <v>-5</v>
      </c>
      <c r="X43" t="s">
        <v>12</v>
      </c>
      <c r="Y43">
        <v>7</v>
      </c>
      <c r="Z43">
        <v>24</v>
      </c>
      <c r="AA43">
        <f t="shared" si="18"/>
        <v>168</v>
      </c>
    </row>
    <row r="44" spans="1:27">
      <c r="A44" t="s">
        <v>75</v>
      </c>
      <c r="B44">
        <v>2</v>
      </c>
      <c r="C44">
        <v>28</v>
      </c>
      <c r="D44">
        <f t="shared" si="20"/>
        <v>56</v>
      </c>
      <c r="E44">
        <v>2</v>
      </c>
      <c r="F44">
        <f t="shared" si="21"/>
        <v>0</v>
      </c>
      <c r="X44" t="s">
        <v>13</v>
      </c>
      <c r="Y44">
        <v>4</v>
      </c>
      <c r="Z44">
        <v>44</v>
      </c>
      <c r="AA44">
        <f t="shared" si="18"/>
        <v>176</v>
      </c>
    </row>
    <row r="45" spans="1:27">
      <c r="A45" t="s">
        <v>74</v>
      </c>
      <c r="B45">
        <v>7</v>
      </c>
      <c r="C45">
        <v>28</v>
      </c>
      <c r="D45">
        <f t="shared" si="20"/>
        <v>196</v>
      </c>
      <c r="E45">
        <v>2</v>
      </c>
      <c r="F45">
        <f t="shared" si="21"/>
        <v>-5</v>
      </c>
      <c r="X45" t="s">
        <v>499</v>
      </c>
    </row>
    <row r="46" spans="1:27">
      <c r="A46" t="s">
        <v>429</v>
      </c>
      <c r="B46">
        <v>7</v>
      </c>
      <c r="C46">
        <v>24</v>
      </c>
      <c r="D46">
        <f t="shared" si="20"/>
        <v>168</v>
      </c>
      <c r="E46">
        <v>1</v>
      </c>
      <c r="F46">
        <f t="shared" si="21"/>
        <v>-6</v>
      </c>
      <c r="X46" t="s">
        <v>324</v>
      </c>
      <c r="Y46">
        <v>4</v>
      </c>
      <c r="Z46">
        <v>44</v>
      </c>
      <c r="AA46">
        <f>Z46*Y46</f>
        <v>176</v>
      </c>
    </row>
    <row r="47" spans="1:27">
      <c r="A47" t="s">
        <v>430</v>
      </c>
      <c r="B47">
        <v>7</v>
      </c>
      <c r="C47">
        <v>24</v>
      </c>
      <c r="D47">
        <f t="shared" si="20"/>
        <v>168</v>
      </c>
      <c r="E47">
        <v>1</v>
      </c>
      <c r="F47">
        <f t="shared" si="21"/>
        <v>-6</v>
      </c>
    </row>
    <row r="48" spans="1:27">
      <c r="A48" t="s">
        <v>431</v>
      </c>
      <c r="B48">
        <v>7</v>
      </c>
      <c r="C48">
        <v>24</v>
      </c>
      <c r="D48">
        <f t="shared" si="20"/>
        <v>168</v>
      </c>
      <c r="E48">
        <v>1</v>
      </c>
      <c r="F48">
        <f t="shared" si="21"/>
        <v>-6</v>
      </c>
    </row>
    <row r="49" spans="1:6">
      <c r="A49" t="s">
        <v>379</v>
      </c>
      <c r="B49">
        <v>16</v>
      </c>
      <c r="C49">
        <v>24</v>
      </c>
      <c r="D49">
        <f>C49*B49</f>
        <v>384</v>
      </c>
      <c r="E49">
        <v>10</v>
      </c>
      <c r="F49">
        <f>E49-B49</f>
        <v>-6</v>
      </c>
    </row>
    <row r="50" spans="1:6">
      <c r="A50" t="s">
        <v>380</v>
      </c>
      <c r="B50">
        <v>13</v>
      </c>
      <c r="C50">
        <v>24</v>
      </c>
      <c r="D50">
        <f>C50*B50</f>
        <v>312</v>
      </c>
      <c r="E50">
        <v>6</v>
      </c>
      <c r="F50">
        <f>E50-B50</f>
        <v>-7</v>
      </c>
    </row>
    <row r="51" spans="1:6">
      <c r="A51" t="s">
        <v>384</v>
      </c>
      <c r="B51">
        <v>14</v>
      </c>
      <c r="C51">
        <v>24</v>
      </c>
      <c r="D51">
        <f>C51*B51</f>
        <v>336</v>
      </c>
      <c r="E51">
        <v>11</v>
      </c>
      <c r="F51">
        <f>E51-B51</f>
        <v>-3</v>
      </c>
    </row>
    <row r="52" spans="1:6">
      <c r="A52" t="s">
        <v>359</v>
      </c>
      <c r="B52">
        <v>12</v>
      </c>
      <c r="C52">
        <v>24</v>
      </c>
      <c r="D52">
        <f>C52*B52</f>
        <v>288</v>
      </c>
      <c r="E52">
        <v>1</v>
      </c>
      <c r="F52">
        <f>E52-B52</f>
        <v>-11</v>
      </c>
    </row>
    <row r="53" spans="1:6">
      <c r="A53" t="s">
        <v>374</v>
      </c>
      <c r="B53">
        <v>12</v>
      </c>
      <c r="C53">
        <v>24</v>
      </c>
      <c r="D53">
        <f>C53*B53</f>
        <v>288</v>
      </c>
      <c r="E53">
        <v>2</v>
      </c>
      <c r="F53">
        <f>E53-B53</f>
        <v>-10</v>
      </c>
    </row>
    <row r="54" spans="1:6">
      <c r="A54" t="s">
        <v>386</v>
      </c>
      <c r="B54">
        <v>9</v>
      </c>
      <c r="C54">
        <v>35</v>
      </c>
      <c r="D54">
        <f t="shared" ref="D54:D62" si="22">C54*B54</f>
        <v>315</v>
      </c>
      <c r="E54">
        <v>5</v>
      </c>
      <c r="F54">
        <f t="shared" ref="F54:F56" si="23">E54-B54</f>
        <v>-4</v>
      </c>
    </row>
    <row r="55" spans="1:6">
      <c r="A55" t="s">
        <v>387</v>
      </c>
      <c r="B55">
        <v>8</v>
      </c>
      <c r="C55">
        <v>35</v>
      </c>
      <c r="D55">
        <f t="shared" si="22"/>
        <v>280</v>
      </c>
      <c r="E55">
        <v>1</v>
      </c>
      <c r="F55">
        <f t="shared" si="23"/>
        <v>-7</v>
      </c>
    </row>
    <row r="56" spans="1:6">
      <c r="A56" t="s">
        <v>77</v>
      </c>
      <c r="B56">
        <v>7</v>
      </c>
      <c r="C56">
        <v>40</v>
      </c>
      <c r="D56">
        <f t="shared" si="22"/>
        <v>280</v>
      </c>
      <c r="E56">
        <v>4</v>
      </c>
      <c r="F56">
        <f t="shared" si="23"/>
        <v>-3</v>
      </c>
    </row>
    <row r="57" spans="1:6">
      <c r="A57" t="s">
        <v>70</v>
      </c>
      <c r="B57">
        <v>15</v>
      </c>
      <c r="C57">
        <v>35</v>
      </c>
      <c r="D57">
        <f t="shared" si="22"/>
        <v>525</v>
      </c>
      <c r="E57">
        <v>9</v>
      </c>
      <c r="F57">
        <f>E57-B57</f>
        <v>-6</v>
      </c>
    </row>
    <row r="58" spans="1:6">
      <c r="A58" t="s">
        <v>436</v>
      </c>
      <c r="B58">
        <v>9</v>
      </c>
      <c r="C58">
        <v>35</v>
      </c>
      <c r="D58">
        <f t="shared" si="22"/>
        <v>315</v>
      </c>
      <c r="E58">
        <v>6</v>
      </c>
      <c r="F58">
        <f t="shared" ref="F58:F62" si="24">E58-B58</f>
        <v>-3</v>
      </c>
    </row>
    <row r="59" spans="1:6">
      <c r="A59" t="s">
        <v>71</v>
      </c>
      <c r="B59">
        <v>17</v>
      </c>
      <c r="C59">
        <v>35</v>
      </c>
      <c r="D59">
        <f t="shared" si="22"/>
        <v>595</v>
      </c>
      <c r="E59">
        <v>9</v>
      </c>
      <c r="F59">
        <f t="shared" si="24"/>
        <v>-8</v>
      </c>
    </row>
    <row r="60" spans="1:6">
      <c r="A60" t="s">
        <v>0</v>
      </c>
      <c r="B60">
        <v>16</v>
      </c>
      <c r="C60">
        <v>35</v>
      </c>
      <c r="D60">
        <f t="shared" si="22"/>
        <v>560</v>
      </c>
      <c r="E60">
        <v>10</v>
      </c>
      <c r="F60">
        <f t="shared" si="24"/>
        <v>-6</v>
      </c>
    </row>
    <row r="61" spans="1:6">
      <c r="A61" t="s">
        <v>326</v>
      </c>
      <c r="B61">
        <v>1</v>
      </c>
      <c r="C61">
        <v>35</v>
      </c>
      <c r="D61">
        <f t="shared" si="22"/>
        <v>35</v>
      </c>
      <c r="E61">
        <v>2</v>
      </c>
      <c r="F61">
        <f t="shared" si="24"/>
        <v>1</v>
      </c>
    </row>
    <row r="62" spans="1:6">
      <c r="A62" t="s">
        <v>108</v>
      </c>
      <c r="B62">
        <v>5</v>
      </c>
      <c r="C62">
        <v>35</v>
      </c>
      <c r="D62">
        <f t="shared" si="22"/>
        <v>175</v>
      </c>
      <c r="E62">
        <v>2</v>
      </c>
      <c r="F62">
        <f t="shared" si="24"/>
        <v>-3</v>
      </c>
    </row>
    <row r="63" spans="1:6">
      <c r="A63" t="s">
        <v>271</v>
      </c>
      <c r="B63">
        <v>10</v>
      </c>
      <c r="C63">
        <v>24</v>
      </c>
      <c r="D63">
        <f>C63*B63</f>
        <v>240</v>
      </c>
      <c r="E63">
        <v>4</v>
      </c>
      <c r="F63">
        <f>E63-B63</f>
        <v>-6</v>
      </c>
    </row>
    <row r="64" spans="1:6">
      <c r="A64" t="s">
        <v>272</v>
      </c>
      <c r="B64">
        <v>8</v>
      </c>
      <c r="C64">
        <v>24</v>
      </c>
      <c r="D64">
        <f>C64*B64</f>
        <v>192</v>
      </c>
      <c r="E64">
        <v>2</v>
      </c>
      <c r="F64">
        <f>E64-B64</f>
        <v>-6</v>
      </c>
    </row>
    <row r="65" spans="1:6">
      <c r="A65" t="s">
        <v>321</v>
      </c>
      <c r="B65">
        <v>8</v>
      </c>
      <c r="C65">
        <v>24</v>
      </c>
      <c r="D65">
        <f>C65*B65</f>
        <v>192</v>
      </c>
      <c r="E65">
        <v>1</v>
      </c>
      <c r="F65">
        <f>E65-B65</f>
        <v>-7</v>
      </c>
    </row>
    <row r="66" spans="1:6">
      <c r="A66" t="s">
        <v>273</v>
      </c>
      <c r="B66" s="4">
        <v>4</v>
      </c>
      <c r="C66">
        <v>24</v>
      </c>
      <c r="D66">
        <v>48</v>
      </c>
      <c r="E66">
        <v>1</v>
      </c>
      <c r="F66">
        <f>E66-B66</f>
        <v>-3</v>
      </c>
    </row>
    <row r="68" spans="1:6">
      <c r="A68" s="30" t="s">
        <v>667</v>
      </c>
      <c r="B68" s="30"/>
      <c r="C68" s="30"/>
      <c r="D68" s="30"/>
      <c r="E68" s="30"/>
      <c r="F68" s="30"/>
    </row>
    <row r="69" spans="1:6">
      <c r="A69" t="s">
        <v>624</v>
      </c>
      <c r="B69">
        <v>5</v>
      </c>
      <c r="C69">
        <v>24</v>
      </c>
      <c r="D69">
        <f t="shared" ref="D69" si="25">C69*B69</f>
        <v>120</v>
      </c>
      <c r="E69">
        <v>1</v>
      </c>
      <c r="F69">
        <f>E69-B69</f>
        <v>-4</v>
      </c>
    </row>
    <row r="72" spans="1:6">
      <c r="A72" s="30" t="s">
        <v>668</v>
      </c>
      <c r="B72" s="30"/>
      <c r="C72" s="30"/>
      <c r="D72" s="30"/>
      <c r="E72" s="30"/>
      <c r="F72" s="30"/>
    </row>
    <row r="73" spans="1:6">
      <c r="A73" t="s">
        <v>70</v>
      </c>
      <c r="B73">
        <v>15</v>
      </c>
      <c r="C73">
        <v>35</v>
      </c>
      <c r="D73">
        <f t="shared" ref="D73:D90" si="26">C73*B73</f>
        <v>525</v>
      </c>
      <c r="E73">
        <v>9</v>
      </c>
      <c r="F73">
        <f>E73-B73</f>
        <v>-6</v>
      </c>
    </row>
    <row r="74" spans="1:6" ht="15">
      <c r="A74" s="13" t="s">
        <v>23</v>
      </c>
      <c r="B74" s="13">
        <v>6</v>
      </c>
      <c r="C74" s="13">
        <v>35</v>
      </c>
      <c r="D74">
        <f t="shared" si="26"/>
        <v>210</v>
      </c>
      <c r="E74">
        <v>7</v>
      </c>
      <c r="F74">
        <f t="shared" ref="F74:F90" si="27">E74-B74</f>
        <v>1</v>
      </c>
    </row>
    <row r="75" spans="1:6" ht="15">
      <c r="A75" s="13" t="s">
        <v>24</v>
      </c>
      <c r="B75" s="13">
        <v>29</v>
      </c>
      <c r="C75" s="13">
        <v>35</v>
      </c>
      <c r="D75">
        <f t="shared" si="26"/>
        <v>1015</v>
      </c>
      <c r="E75">
        <v>15</v>
      </c>
      <c r="F75">
        <f t="shared" si="27"/>
        <v>-14</v>
      </c>
    </row>
    <row r="76" spans="1:6">
      <c r="A76" t="s">
        <v>148</v>
      </c>
      <c r="B76">
        <v>11</v>
      </c>
      <c r="C76">
        <v>35</v>
      </c>
      <c r="D76">
        <f t="shared" si="26"/>
        <v>385</v>
      </c>
      <c r="E76">
        <v>4</v>
      </c>
      <c r="F76">
        <f t="shared" si="27"/>
        <v>-7</v>
      </c>
    </row>
    <row r="77" spans="1:6">
      <c r="A77" t="s">
        <v>436</v>
      </c>
      <c r="B77">
        <v>9</v>
      </c>
      <c r="C77">
        <v>35</v>
      </c>
      <c r="D77">
        <f t="shared" si="26"/>
        <v>315</v>
      </c>
      <c r="E77">
        <v>6</v>
      </c>
      <c r="F77">
        <f t="shared" si="27"/>
        <v>-3</v>
      </c>
    </row>
    <row r="78" spans="1:6">
      <c r="A78" t="s">
        <v>71</v>
      </c>
      <c r="B78">
        <v>17</v>
      </c>
      <c r="C78">
        <v>35</v>
      </c>
      <c r="D78">
        <f t="shared" si="26"/>
        <v>595</v>
      </c>
      <c r="E78">
        <v>9</v>
      </c>
      <c r="F78">
        <f t="shared" si="27"/>
        <v>-8</v>
      </c>
    </row>
    <row r="79" spans="1:6">
      <c r="A79" t="s">
        <v>325</v>
      </c>
      <c r="B79">
        <v>6</v>
      </c>
      <c r="C79">
        <v>35</v>
      </c>
      <c r="D79">
        <f t="shared" si="26"/>
        <v>210</v>
      </c>
      <c r="E79">
        <v>3</v>
      </c>
      <c r="F79">
        <f t="shared" si="27"/>
        <v>-3</v>
      </c>
    </row>
    <row r="80" spans="1:6">
      <c r="A80" t="s">
        <v>26</v>
      </c>
      <c r="B80">
        <v>25</v>
      </c>
      <c r="C80">
        <v>35</v>
      </c>
      <c r="D80">
        <f t="shared" si="26"/>
        <v>875</v>
      </c>
      <c r="E80">
        <v>9</v>
      </c>
      <c r="F80">
        <f t="shared" si="27"/>
        <v>-16</v>
      </c>
    </row>
    <row r="81" spans="1:6">
      <c r="A81" t="s">
        <v>6</v>
      </c>
      <c r="B81" s="4">
        <v>1</v>
      </c>
      <c r="C81">
        <v>35</v>
      </c>
      <c r="D81">
        <f t="shared" si="26"/>
        <v>35</v>
      </c>
      <c r="E81">
        <v>0</v>
      </c>
      <c r="F81">
        <f t="shared" si="27"/>
        <v>-1</v>
      </c>
    </row>
    <row r="82" spans="1:6">
      <c r="A82" t="s">
        <v>0</v>
      </c>
      <c r="B82">
        <v>16</v>
      </c>
      <c r="C82">
        <v>35</v>
      </c>
      <c r="D82">
        <f t="shared" si="26"/>
        <v>560</v>
      </c>
      <c r="E82">
        <v>10</v>
      </c>
      <c r="F82">
        <f t="shared" si="27"/>
        <v>-6</v>
      </c>
    </row>
    <row r="83" spans="1:6">
      <c r="A83" t="s">
        <v>326</v>
      </c>
      <c r="B83">
        <v>1</v>
      </c>
      <c r="C83">
        <v>35</v>
      </c>
      <c r="D83">
        <f t="shared" si="26"/>
        <v>35</v>
      </c>
      <c r="E83">
        <v>2</v>
      </c>
      <c r="F83">
        <f t="shared" si="27"/>
        <v>1</v>
      </c>
    </row>
    <row r="84" spans="1:6">
      <c r="A84" t="s">
        <v>27</v>
      </c>
      <c r="B84">
        <v>39</v>
      </c>
      <c r="C84">
        <v>35</v>
      </c>
      <c r="D84">
        <f t="shared" si="26"/>
        <v>1365</v>
      </c>
      <c r="E84">
        <v>25</v>
      </c>
      <c r="F84">
        <f t="shared" si="27"/>
        <v>-14</v>
      </c>
    </row>
    <row r="85" spans="1:6">
      <c r="A85" t="s">
        <v>147</v>
      </c>
      <c r="B85">
        <v>14</v>
      </c>
      <c r="C85">
        <v>35</v>
      </c>
      <c r="D85">
        <f t="shared" si="26"/>
        <v>490</v>
      </c>
      <c r="E85">
        <v>0</v>
      </c>
      <c r="F85">
        <f t="shared" si="27"/>
        <v>-14</v>
      </c>
    </row>
    <row r="86" spans="1:6">
      <c r="A86" t="s">
        <v>1</v>
      </c>
      <c r="B86">
        <v>17</v>
      </c>
      <c r="C86">
        <v>35</v>
      </c>
      <c r="D86">
        <f t="shared" si="26"/>
        <v>595</v>
      </c>
      <c r="E86">
        <v>6</v>
      </c>
      <c r="F86">
        <f t="shared" si="27"/>
        <v>-11</v>
      </c>
    </row>
    <row r="87" spans="1:6">
      <c r="A87" t="s">
        <v>28</v>
      </c>
      <c r="B87">
        <v>69</v>
      </c>
      <c r="C87">
        <v>35</v>
      </c>
      <c r="D87">
        <f t="shared" si="26"/>
        <v>2415</v>
      </c>
      <c r="E87">
        <v>33</v>
      </c>
      <c r="F87">
        <f t="shared" si="27"/>
        <v>-36</v>
      </c>
    </row>
    <row r="88" spans="1:6">
      <c r="A88" t="s">
        <v>108</v>
      </c>
      <c r="B88">
        <v>5</v>
      </c>
      <c r="C88">
        <v>35</v>
      </c>
      <c r="D88">
        <f t="shared" si="26"/>
        <v>175</v>
      </c>
      <c r="E88">
        <v>2</v>
      </c>
      <c r="F88">
        <f t="shared" si="27"/>
        <v>-3</v>
      </c>
    </row>
    <row r="89" spans="1:6" ht="15">
      <c r="A89" s="13" t="s">
        <v>25</v>
      </c>
      <c r="B89" s="13">
        <v>53</v>
      </c>
      <c r="C89" s="13">
        <v>35</v>
      </c>
      <c r="D89">
        <f t="shared" si="26"/>
        <v>1855</v>
      </c>
      <c r="E89">
        <v>30</v>
      </c>
      <c r="F89">
        <f t="shared" si="27"/>
        <v>-23</v>
      </c>
    </row>
    <row r="90" spans="1:6">
      <c r="A90" t="s">
        <v>101</v>
      </c>
      <c r="B90">
        <v>3</v>
      </c>
      <c r="C90">
        <v>35</v>
      </c>
      <c r="D90">
        <f t="shared" si="26"/>
        <v>105</v>
      </c>
      <c r="E90">
        <v>1</v>
      </c>
      <c r="F90">
        <f t="shared" si="27"/>
        <v>-2</v>
      </c>
    </row>
    <row r="95" spans="1:6" ht="25" customHeight="1"/>
    <row r="96" spans="1:6" ht="30" customHeight="1"/>
    <row r="103" spans="1:6">
      <c r="A103" t="s">
        <v>359</v>
      </c>
      <c r="B103">
        <v>12</v>
      </c>
      <c r="C103">
        <v>24</v>
      </c>
      <c r="D103">
        <f>C103*B103</f>
        <v>288</v>
      </c>
      <c r="E103">
        <v>1</v>
      </c>
      <c r="F103">
        <f>E103-B103</f>
        <v>-11</v>
      </c>
    </row>
    <row r="104" spans="1:6">
      <c r="A104" t="s">
        <v>374</v>
      </c>
      <c r="B104">
        <v>12</v>
      </c>
      <c r="C104">
        <v>24</v>
      </c>
      <c r="D104">
        <f>C104*B104</f>
        <v>288</v>
      </c>
      <c r="E104">
        <v>2</v>
      </c>
      <c r="F104">
        <f>E104-B104</f>
        <v>-10</v>
      </c>
    </row>
    <row r="105" spans="1:6">
      <c r="A105" t="s">
        <v>375</v>
      </c>
      <c r="B105">
        <v>10</v>
      </c>
      <c r="C105">
        <v>24</v>
      </c>
      <c r="D105">
        <f>C105*B105</f>
        <v>240</v>
      </c>
      <c r="E105">
        <v>3</v>
      </c>
      <c r="F105">
        <f>E105-B105</f>
        <v>-7</v>
      </c>
    </row>
    <row r="106" spans="1:6">
      <c r="A106" t="s">
        <v>269</v>
      </c>
      <c r="B106">
        <v>8</v>
      </c>
      <c r="C106">
        <v>24</v>
      </c>
      <c r="D106">
        <f>C106*B106</f>
        <v>192</v>
      </c>
      <c r="E106">
        <v>2</v>
      </c>
      <c r="F106">
        <f>E106-B106</f>
        <v>-6</v>
      </c>
    </row>
    <row r="107" spans="1:6">
      <c r="A107" t="s">
        <v>270</v>
      </c>
      <c r="B107">
        <v>8</v>
      </c>
      <c r="C107">
        <v>24</v>
      </c>
      <c r="D107">
        <f>C107*B107</f>
        <v>192</v>
      </c>
      <c r="E107">
        <v>2</v>
      </c>
      <c r="F107">
        <f>E107-B107</f>
        <v>-6</v>
      </c>
    </row>
    <row r="108" spans="1:6">
      <c r="A108" t="s">
        <v>70</v>
      </c>
      <c r="B108">
        <v>15</v>
      </c>
      <c r="C108">
        <v>35</v>
      </c>
      <c r="D108">
        <f t="shared" ref="D108:D110" si="28">C108*B108</f>
        <v>525</v>
      </c>
      <c r="E108">
        <v>9</v>
      </c>
      <c r="F108">
        <f>E108-B108</f>
        <v>-6</v>
      </c>
    </row>
    <row r="109" spans="1:6">
      <c r="A109" t="s">
        <v>71</v>
      </c>
      <c r="B109">
        <v>17</v>
      </c>
      <c r="C109">
        <v>35</v>
      </c>
      <c r="D109">
        <f t="shared" si="28"/>
        <v>595</v>
      </c>
      <c r="E109">
        <v>9</v>
      </c>
      <c r="F109">
        <f t="shared" ref="F109:F110" si="29">E109-B109</f>
        <v>-8</v>
      </c>
    </row>
    <row r="110" spans="1:6">
      <c r="A110" t="s">
        <v>0</v>
      </c>
      <c r="B110">
        <v>16</v>
      </c>
      <c r="C110">
        <v>35</v>
      </c>
      <c r="D110">
        <f t="shared" si="28"/>
        <v>560</v>
      </c>
      <c r="E110">
        <v>10</v>
      </c>
      <c r="F110">
        <f t="shared" si="29"/>
        <v>-6</v>
      </c>
    </row>
    <row r="111" spans="1:6">
      <c r="A111" t="s">
        <v>377</v>
      </c>
      <c r="B111">
        <v>8</v>
      </c>
      <c r="C111">
        <v>24</v>
      </c>
      <c r="D111">
        <f>C111*B111</f>
        <v>192</v>
      </c>
      <c r="E111">
        <v>4</v>
      </c>
      <c r="F111">
        <f>E111-B111</f>
        <v>-4</v>
      </c>
    </row>
    <row r="112" spans="1:6">
      <c r="A112" t="s">
        <v>378</v>
      </c>
      <c r="B112">
        <v>8</v>
      </c>
      <c r="C112">
        <v>24</v>
      </c>
      <c r="D112">
        <f>C112*B112</f>
        <v>192</v>
      </c>
      <c r="E112">
        <v>3</v>
      </c>
      <c r="F112">
        <f>E112-B112</f>
        <v>-5</v>
      </c>
    </row>
    <row r="113" spans="1:6">
      <c r="A113" t="s">
        <v>379</v>
      </c>
      <c r="B113">
        <v>16</v>
      </c>
      <c r="C113">
        <v>24</v>
      </c>
      <c r="D113">
        <f>C113*B113</f>
        <v>384</v>
      </c>
      <c r="E113">
        <v>10</v>
      </c>
      <c r="F113">
        <f>E113-B113</f>
        <v>-6</v>
      </c>
    </row>
    <row r="114" spans="1:6">
      <c r="A114" t="s">
        <v>380</v>
      </c>
      <c r="B114">
        <v>13</v>
      </c>
      <c r="C114">
        <v>24</v>
      </c>
      <c r="D114">
        <f>C114*B114</f>
        <v>312</v>
      </c>
      <c r="E114">
        <v>6</v>
      </c>
      <c r="F114">
        <f>E114-B114</f>
        <v>-7</v>
      </c>
    </row>
    <row r="115" spans="1:6">
      <c r="A115" t="s">
        <v>384</v>
      </c>
      <c r="B115">
        <v>14</v>
      </c>
      <c r="C115">
        <v>24</v>
      </c>
      <c r="D115">
        <f>C115*B115</f>
        <v>336</v>
      </c>
      <c r="E115">
        <v>11</v>
      </c>
      <c r="F115">
        <f>E115-B115</f>
        <v>-3</v>
      </c>
    </row>
    <row r="116" spans="1:6">
      <c r="A116" s="19"/>
      <c r="C116" s="17"/>
    </row>
    <row r="117" spans="1:6">
      <c r="C117" s="17"/>
    </row>
    <row r="118" spans="1:6">
      <c r="C118" s="17"/>
    </row>
    <row r="119" spans="1:6">
      <c r="C119" s="17"/>
    </row>
    <row r="120" spans="1:6">
      <c r="C120" s="17"/>
    </row>
    <row r="121" spans="1:6">
      <c r="C121" s="17"/>
    </row>
    <row r="122" spans="1:6">
      <c r="C122" s="17"/>
    </row>
    <row r="123" spans="1:6">
      <c r="C123" s="17"/>
    </row>
    <row r="124" spans="1:6">
      <c r="C124" s="17"/>
    </row>
    <row r="125" spans="1:6">
      <c r="C125" s="17"/>
    </row>
    <row r="126" spans="1:6">
      <c r="C126" s="17"/>
    </row>
  </sheetData>
  <mergeCells count="14">
    <mergeCell ref="A68:F68"/>
    <mergeCell ref="A72:F72"/>
    <mergeCell ref="AM1:AP1"/>
    <mergeCell ref="AR1:AU1"/>
    <mergeCell ref="A4:F4"/>
    <mergeCell ref="A12:F12"/>
    <mergeCell ref="A24:F24"/>
    <mergeCell ref="A41:F41"/>
    <mergeCell ref="I1:L1"/>
    <mergeCell ref="N1:Q1"/>
    <mergeCell ref="S1:V1"/>
    <mergeCell ref="X1:AA1"/>
    <mergeCell ref="AC1:AF1"/>
    <mergeCell ref="AH1:AK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U106"/>
  <sheetViews>
    <sheetView topLeftCell="AN1" workbookViewId="0">
      <selection activeCell="AW1" sqref="AW1"/>
    </sheetView>
  </sheetViews>
  <sheetFormatPr baseColWidth="10" defaultColWidth="11" defaultRowHeight="13" x14ac:dyDescent="0"/>
  <cols>
    <col min="1" max="1" width="12.42578125" customWidth="1"/>
  </cols>
  <sheetData>
    <row r="1" spans="1:47" ht="31" customHeight="1">
      <c r="A1" s="1" t="s">
        <v>393</v>
      </c>
      <c r="B1" s="2"/>
      <c r="C1" s="2"/>
      <c r="D1" s="2"/>
      <c r="E1" s="9" t="s">
        <v>394</v>
      </c>
      <c r="G1" s="4"/>
      <c r="I1" s="23" t="s">
        <v>617</v>
      </c>
      <c r="J1" s="23"/>
      <c r="K1" s="23"/>
      <c r="L1" s="23"/>
      <c r="N1" s="23" t="s">
        <v>608</v>
      </c>
      <c r="O1" s="23"/>
      <c r="P1" s="23"/>
      <c r="Q1" s="23"/>
      <c r="S1" s="21" t="s">
        <v>607</v>
      </c>
      <c r="T1" s="21"/>
      <c r="U1" s="21"/>
      <c r="V1" s="21"/>
      <c r="X1" s="21" t="s">
        <v>606</v>
      </c>
      <c r="Y1" s="21"/>
      <c r="Z1" s="21"/>
      <c r="AA1" s="21"/>
      <c r="AC1" s="21" t="s">
        <v>605</v>
      </c>
      <c r="AD1" s="21"/>
      <c r="AE1" s="21"/>
      <c r="AF1" s="21"/>
      <c r="AH1" s="21" t="s">
        <v>345</v>
      </c>
      <c r="AI1" s="21"/>
      <c r="AJ1" s="21"/>
      <c r="AK1" s="21"/>
      <c r="AM1" s="21" t="s">
        <v>189</v>
      </c>
      <c r="AN1" s="21"/>
      <c r="AO1" s="21"/>
      <c r="AP1" s="21"/>
      <c r="AR1" s="22" t="s">
        <v>469</v>
      </c>
      <c r="AS1" s="22"/>
      <c r="AT1" s="22"/>
      <c r="AU1" s="22"/>
    </row>
    <row r="2" spans="1:47" ht="26">
      <c r="B2" t="s">
        <v>395</v>
      </c>
      <c r="C2" t="s">
        <v>396</v>
      </c>
      <c r="D2" t="s">
        <v>397</v>
      </c>
      <c r="E2" t="s">
        <v>507</v>
      </c>
      <c r="F2" s="10" t="s">
        <v>65</v>
      </c>
      <c r="I2" t="s">
        <v>281</v>
      </c>
      <c r="J2" t="s">
        <v>282</v>
      </c>
      <c r="K2" t="s">
        <v>283</v>
      </c>
      <c r="L2" t="s">
        <v>284</v>
      </c>
      <c r="N2" t="s">
        <v>281</v>
      </c>
      <c r="O2" t="s">
        <v>282</v>
      </c>
      <c r="P2" t="s">
        <v>283</v>
      </c>
      <c r="Q2" t="s">
        <v>284</v>
      </c>
      <c r="S2" t="s">
        <v>281</v>
      </c>
      <c r="T2" t="s">
        <v>282</v>
      </c>
      <c r="U2" t="s">
        <v>283</v>
      </c>
      <c r="V2" s="6" t="s">
        <v>478</v>
      </c>
      <c r="X2" t="s">
        <v>281</v>
      </c>
      <c r="Y2" t="s">
        <v>282</v>
      </c>
      <c r="Z2" t="s">
        <v>283</v>
      </c>
      <c r="AA2" s="6" t="s">
        <v>478</v>
      </c>
      <c r="AC2" t="s">
        <v>281</v>
      </c>
      <c r="AD2" t="s">
        <v>282</v>
      </c>
      <c r="AE2" t="s">
        <v>283</v>
      </c>
      <c r="AF2" s="6" t="s">
        <v>478</v>
      </c>
      <c r="AH2" t="s">
        <v>281</v>
      </c>
      <c r="AI2" t="s">
        <v>282</v>
      </c>
      <c r="AJ2" t="s">
        <v>283</v>
      </c>
      <c r="AK2" s="6" t="s">
        <v>478</v>
      </c>
      <c r="AM2" t="s">
        <v>281</v>
      </c>
      <c r="AN2" t="s">
        <v>282</v>
      </c>
      <c r="AO2" t="s">
        <v>283</v>
      </c>
      <c r="AP2" s="6" t="s">
        <v>478</v>
      </c>
      <c r="AR2" t="s">
        <v>281</v>
      </c>
      <c r="AS2" t="s">
        <v>282</v>
      </c>
      <c r="AT2" t="s">
        <v>283</v>
      </c>
      <c r="AU2" s="6" t="s">
        <v>478</v>
      </c>
    </row>
    <row r="3" spans="1:47">
      <c r="V3" s="6"/>
      <c r="AA3" s="6"/>
      <c r="AF3" s="6"/>
      <c r="AK3" s="6"/>
      <c r="AP3" s="6"/>
    </row>
    <row r="4" spans="1:47">
      <c r="A4" t="s">
        <v>508</v>
      </c>
      <c r="B4">
        <v>28</v>
      </c>
      <c r="C4">
        <v>24</v>
      </c>
      <c r="D4">
        <f t="shared" ref="D4" si="0">C4*B4</f>
        <v>672</v>
      </c>
      <c r="E4">
        <v>13</v>
      </c>
      <c r="F4">
        <f>E4-B4</f>
        <v>-15</v>
      </c>
      <c r="I4" t="s">
        <v>508</v>
      </c>
      <c r="J4">
        <v>3</v>
      </c>
      <c r="K4">
        <v>24</v>
      </c>
      <c r="L4">
        <v>72</v>
      </c>
      <c r="N4" t="s">
        <v>20</v>
      </c>
      <c r="O4">
        <v>23</v>
      </c>
      <c r="P4">
        <v>24</v>
      </c>
      <c r="Q4">
        <f t="shared" ref="Q4:Q13" si="1">P4*O4</f>
        <v>552</v>
      </c>
      <c r="S4" t="s">
        <v>289</v>
      </c>
      <c r="T4">
        <v>6</v>
      </c>
      <c r="U4">
        <v>44</v>
      </c>
      <c r="V4">
        <f t="shared" ref="V4:V22" si="2">U4*T4</f>
        <v>264</v>
      </c>
      <c r="X4" t="s">
        <v>289</v>
      </c>
      <c r="Y4">
        <v>6</v>
      </c>
      <c r="Z4">
        <v>44</v>
      </c>
      <c r="AA4">
        <f t="shared" ref="AA4:AA28" si="3">Z4*Y4</f>
        <v>264</v>
      </c>
      <c r="AC4" t="s">
        <v>274</v>
      </c>
      <c r="AD4">
        <v>1</v>
      </c>
      <c r="AE4">
        <v>44</v>
      </c>
      <c r="AF4">
        <f t="shared" ref="AF4:AF25" si="4">AE4*AD4</f>
        <v>44</v>
      </c>
      <c r="AH4" t="s">
        <v>188</v>
      </c>
      <c r="AI4">
        <v>1</v>
      </c>
      <c r="AJ4">
        <v>44</v>
      </c>
      <c r="AK4">
        <f t="shared" ref="AK4:AK28" si="5">AJ4*AI4</f>
        <v>44</v>
      </c>
      <c r="AM4" t="s">
        <v>341</v>
      </c>
      <c r="AN4">
        <v>1</v>
      </c>
      <c r="AO4">
        <v>44</v>
      </c>
      <c r="AP4">
        <f t="shared" ref="AP4:AP12" si="6">AO4*AN4</f>
        <v>44</v>
      </c>
      <c r="AR4" t="s">
        <v>228</v>
      </c>
      <c r="AS4">
        <v>3</v>
      </c>
      <c r="AT4">
        <v>24</v>
      </c>
      <c r="AU4">
        <f t="shared" ref="AU4:AU22" si="7">AT4*AS4</f>
        <v>72</v>
      </c>
    </row>
    <row r="5" spans="1:47">
      <c r="I5" t="s">
        <v>289</v>
      </c>
      <c r="J5">
        <v>3</v>
      </c>
      <c r="K5">
        <v>44</v>
      </c>
      <c r="L5">
        <v>132</v>
      </c>
      <c r="N5" t="s">
        <v>289</v>
      </c>
      <c r="O5">
        <v>18</v>
      </c>
      <c r="P5">
        <v>44</v>
      </c>
      <c r="Q5">
        <f t="shared" si="1"/>
        <v>792</v>
      </c>
      <c r="S5" t="s">
        <v>479</v>
      </c>
      <c r="T5">
        <v>7</v>
      </c>
      <c r="U5">
        <v>24</v>
      </c>
      <c r="V5">
        <f t="shared" si="2"/>
        <v>168</v>
      </c>
      <c r="X5" t="s">
        <v>228</v>
      </c>
      <c r="Y5">
        <v>2</v>
      </c>
      <c r="Z5">
        <v>24</v>
      </c>
      <c r="AA5">
        <f t="shared" si="3"/>
        <v>48</v>
      </c>
      <c r="AC5" t="s">
        <v>341</v>
      </c>
      <c r="AD5">
        <v>2</v>
      </c>
      <c r="AE5">
        <v>44</v>
      </c>
      <c r="AF5">
        <f t="shared" si="4"/>
        <v>88</v>
      </c>
      <c r="AH5" t="s">
        <v>352</v>
      </c>
      <c r="AI5">
        <v>2</v>
      </c>
      <c r="AJ5">
        <v>24</v>
      </c>
      <c r="AK5">
        <f t="shared" si="5"/>
        <v>48</v>
      </c>
      <c r="AM5" t="s">
        <v>193</v>
      </c>
      <c r="AN5">
        <v>1</v>
      </c>
      <c r="AO5">
        <v>24</v>
      </c>
      <c r="AP5">
        <f t="shared" si="6"/>
        <v>24</v>
      </c>
      <c r="AR5" t="s">
        <v>374</v>
      </c>
      <c r="AS5">
        <v>3</v>
      </c>
      <c r="AT5">
        <v>24</v>
      </c>
      <c r="AU5">
        <f t="shared" si="7"/>
        <v>72</v>
      </c>
    </row>
    <row r="6" spans="1:47">
      <c r="A6" t="s">
        <v>509</v>
      </c>
      <c r="B6">
        <v>8</v>
      </c>
      <c r="C6">
        <v>44</v>
      </c>
      <c r="D6">
        <f t="shared" ref="D6:D8" si="8">C6*B6</f>
        <v>352</v>
      </c>
      <c r="E6">
        <v>7</v>
      </c>
      <c r="F6">
        <f t="shared" ref="F6:F78" si="9">E6-B6</f>
        <v>-1</v>
      </c>
      <c r="I6" t="s">
        <v>285</v>
      </c>
      <c r="J6">
        <v>3</v>
      </c>
      <c r="K6">
        <v>24</v>
      </c>
      <c r="L6">
        <v>72</v>
      </c>
      <c r="N6" t="s">
        <v>320</v>
      </c>
      <c r="O6">
        <v>23</v>
      </c>
      <c r="P6">
        <v>24</v>
      </c>
      <c r="Q6">
        <f t="shared" si="1"/>
        <v>552</v>
      </c>
      <c r="S6" t="s">
        <v>374</v>
      </c>
      <c r="T6">
        <v>7</v>
      </c>
      <c r="U6">
        <v>24</v>
      </c>
      <c r="V6">
        <f t="shared" si="2"/>
        <v>168</v>
      </c>
      <c r="X6" t="s">
        <v>76</v>
      </c>
      <c r="Y6">
        <v>2</v>
      </c>
      <c r="Z6">
        <v>24</v>
      </c>
      <c r="AA6">
        <f t="shared" si="3"/>
        <v>48</v>
      </c>
      <c r="AC6" t="s">
        <v>219</v>
      </c>
      <c r="AD6">
        <v>3</v>
      </c>
      <c r="AE6">
        <v>25</v>
      </c>
      <c r="AF6">
        <f t="shared" si="4"/>
        <v>75</v>
      </c>
      <c r="AH6" t="s">
        <v>349</v>
      </c>
      <c r="AI6">
        <v>2</v>
      </c>
      <c r="AJ6">
        <v>24</v>
      </c>
      <c r="AK6">
        <f t="shared" si="5"/>
        <v>48</v>
      </c>
      <c r="AM6" t="s">
        <v>195</v>
      </c>
      <c r="AN6">
        <v>1</v>
      </c>
      <c r="AO6">
        <v>24</v>
      </c>
      <c r="AP6">
        <f t="shared" si="6"/>
        <v>24</v>
      </c>
      <c r="AR6" t="s">
        <v>513</v>
      </c>
      <c r="AS6">
        <v>3</v>
      </c>
      <c r="AT6">
        <v>24</v>
      </c>
      <c r="AU6">
        <f t="shared" si="7"/>
        <v>72</v>
      </c>
    </row>
    <row r="7" spans="1:47">
      <c r="A7" t="s">
        <v>356</v>
      </c>
      <c r="B7">
        <v>4</v>
      </c>
      <c r="C7">
        <v>44</v>
      </c>
      <c r="D7">
        <f t="shared" si="8"/>
        <v>176</v>
      </c>
      <c r="E7">
        <v>4</v>
      </c>
      <c r="F7">
        <f t="shared" si="9"/>
        <v>0</v>
      </c>
      <c r="I7" t="s">
        <v>104</v>
      </c>
      <c r="J7">
        <v>3</v>
      </c>
      <c r="K7">
        <v>24</v>
      </c>
      <c r="L7">
        <v>72</v>
      </c>
      <c r="N7" t="s">
        <v>2</v>
      </c>
      <c r="O7">
        <v>8</v>
      </c>
      <c r="P7">
        <v>44</v>
      </c>
      <c r="Q7">
        <f t="shared" si="1"/>
        <v>352</v>
      </c>
      <c r="S7" t="s">
        <v>480</v>
      </c>
      <c r="T7">
        <v>7</v>
      </c>
      <c r="U7">
        <v>24</v>
      </c>
      <c r="V7">
        <f t="shared" si="2"/>
        <v>168</v>
      </c>
      <c r="X7" t="s">
        <v>379</v>
      </c>
      <c r="Y7">
        <v>5</v>
      </c>
      <c r="Z7">
        <v>24</v>
      </c>
      <c r="AA7">
        <f t="shared" si="3"/>
        <v>120</v>
      </c>
      <c r="AC7" t="s">
        <v>331</v>
      </c>
      <c r="AD7">
        <v>3</v>
      </c>
      <c r="AE7">
        <v>35</v>
      </c>
      <c r="AF7">
        <f t="shared" si="4"/>
        <v>105</v>
      </c>
      <c r="AH7" t="s">
        <v>185</v>
      </c>
      <c r="AI7">
        <v>2</v>
      </c>
      <c r="AJ7">
        <v>24</v>
      </c>
      <c r="AK7">
        <f t="shared" si="5"/>
        <v>48</v>
      </c>
      <c r="AM7" t="s">
        <v>190</v>
      </c>
      <c r="AN7">
        <v>1</v>
      </c>
      <c r="AO7">
        <v>24</v>
      </c>
      <c r="AP7">
        <f t="shared" si="6"/>
        <v>24</v>
      </c>
      <c r="AR7" t="s">
        <v>379</v>
      </c>
      <c r="AS7">
        <v>3</v>
      </c>
      <c r="AT7">
        <v>24</v>
      </c>
      <c r="AU7">
        <f t="shared" si="7"/>
        <v>72</v>
      </c>
    </row>
    <row r="8" spans="1:47">
      <c r="A8" t="s">
        <v>357</v>
      </c>
      <c r="B8">
        <v>8</v>
      </c>
      <c r="C8">
        <v>24</v>
      </c>
      <c r="D8">
        <f t="shared" si="8"/>
        <v>192</v>
      </c>
      <c r="E8">
        <v>4</v>
      </c>
      <c r="F8">
        <f t="shared" si="9"/>
        <v>-4</v>
      </c>
      <c r="I8" t="s">
        <v>219</v>
      </c>
      <c r="J8">
        <v>3</v>
      </c>
      <c r="K8">
        <v>25</v>
      </c>
      <c r="L8">
        <v>75</v>
      </c>
      <c r="N8" t="s">
        <v>382</v>
      </c>
      <c r="O8">
        <v>23</v>
      </c>
      <c r="P8">
        <v>24</v>
      </c>
      <c r="Q8">
        <f t="shared" si="1"/>
        <v>552</v>
      </c>
      <c r="S8" t="s">
        <v>68</v>
      </c>
      <c r="T8">
        <v>7</v>
      </c>
      <c r="U8">
        <v>24</v>
      </c>
      <c r="V8">
        <f t="shared" si="2"/>
        <v>168</v>
      </c>
      <c r="X8" t="s">
        <v>380</v>
      </c>
      <c r="Y8">
        <v>2</v>
      </c>
      <c r="Z8">
        <v>24</v>
      </c>
      <c r="AA8">
        <f t="shared" si="3"/>
        <v>48</v>
      </c>
      <c r="AC8" t="s">
        <v>332</v>
      </c>
      <c r="AD8">
        <v>3</v>
      </c>
      <c r="AE8">
        <v>35</v>
      </c>
      <c r="AF8">
        <f t="shared" si="4"/>
        <v>105</v>
      </c>
      <c r="AH8" t="s">
        <v>346</v>
      </c>
      <c r="AI8">
        <v>2</v>
      </c>
      <c r="AJ8">
        <v>24</v>
      </c>
      <c r="AK8">
        <f t="shared" si="5"/>
        <v>48</v>
      </c>
      <c r="AM8" t="s">
        <v>191</v>
      </c>
      <c r="AN8">
        <v>1</v>
      </c>
      <c r="AO8">
        <v>24</v>
      </c>
      <c r="AP8">
        <f t="shared" si="6"/>
        <v>24</v>
      </c>
      <c r="AR8" t="s">
        <v>380</v>
      </c>
      <c r="AS8">
        <v>3</v>
      </c>
      <c r="AT8">
        <v>24</v>
      </c>
      <c r="AU8">
        <f t="shared" si="7"/>
        <v>72</v>
      </c>
    </row>
    <row r="9" spans="1:47">
      <c r="I9" t="s">
        <v>404</v>
      </c>
      <c r="J9">
        <v>3</v>
      </c>
      <c r="K9">
        <v>27</v>
      </c>
      <c r="L9">
        <v>81</v>
      </c>
      <c r="N9" t="s">
        <v>474</v>
      </c>
      <c r="O9">
        <v>23</v>
      </c>
      <c r="P9">
        <v>24</v>
      </c>
      <c r="Q9">
        <f t="shared" si="1"/>
        <v>552</v>
      </c>
      <c r="S9" t="s">
        <v>69</v>
      </c>
      <c r="T9">
        <v>7</v>
      </c>
      <c r="U9">
        <v>24</v>
      </c>
      <c r="V9">
        <f t="shared" si="2"/>
        <v>168</v>
      </c>
      <c r="X9" t="s">
        <v>481</v>
      </c>
      <c r="Y9">
        <v>3</v>
      </c>
      <c r="Z9">
        <v>24</v>
      </c>
      <c r="AA9">
        <f t="shared" si="3"/>
        <v>72</v>
      </c>
      <c r="AC9" t="s">
        <v>334</v>
      </c>
      <c r="AD9">
        <v>3</v>
      </c>
      <c r="AE9">
        <v>35</v>
      </c>
      <c r="AF9">
        <f t="shared" si="4"/>
        <v>105</v>
      </c>
      <c r="AH9" t="s">
        <v>348</v>
      </c>
      <c r="AI9">
        <v>2</v>
      </c>
      <c r="AJ9">
        <v>24</v>
      </c>
      <c r="AK9">
        <f t="shared" si="5"/>
        <v>48</v>
      </c>
      <c r="AM9" t="s">
        <v>9</v>
      </c>
      <c r="AN9">
        <v>1</v>
      </c>
      <c r="AO9">
        <v>35</v>
      </c>
      <c r="AP9">
        <f t="shared" si="6"/>
        <v>35</v>
      </c>
      <c r="AR9" t="s">
        <v>481</v>
      </c>
      <c r="AS9">
        <v>2</v>
      </c>
      <c r="AT9">
        <v>24</v>
      </c>
      <c r="AU9">
        <f t="shared" si="7"/>
        <v>48</v>
      </c>
    </row>
    <row r="10" spans="1:47">
      <c r="A10" t="s">
        <v>358</v>
      </c>
      <c r="B10">
        <v>16</v>
      </c>
      <c r="C10">
        <v>24</v>
      </c>
      <c r="D10">
        <f t="shared" ref="D10:D16" si="10">C10*B10</f>
        <v>384</v>
      </c>
      <c r="E10">
        <v>8</v>
      </c>
      <c r="F10">
        <f t="shared" si="9"/>
        <v>-8</v>
      </c>
      <c r="I10" t="s">
        <v>291</v>
      </c>
      <c r="J10">
        <v>3</v>
      </c>
      <c r="K10">
        <v>27</v>
      </c>
      <c r="L10">
        <v>81</v>
      </c>
      <c r="N10" t="s">
        <v>219</v>
      </c>
      <c r="O10">
        <v>22</v>
      </c>
      <c r="P10">
        <v>25</v>
      </c>
      <c r="Q10">
        <f t="shared" si="1"/>
        <v>550</v>
      </c>
      <c r="S10" t="s">
        <v>379</v>
      </c>
      <c r="T10">
        <v>7</v>
      </c>
      <c r="U10">
        <v>24</v>
      </c>
      <c r="V10">
        <f t="shared" si="2"/>
        <v>168</v>
      </c>
      <c r="X10" t="s">
        <v>219</v>
      </c>
      <c r="Y10">
        <v>7</v>
      </c>
      <c r="Z10">
        <v>25</v>
      </c>
      <c r="AA10">
        <f t="shared" si="3"/>
        <v>175</v>
      </c>
      <c r="AC10" t="s">
        <v>335</v>
      </c>
      <c r="AD10">
        <v>3</v>
      </c>
      <c r="AE10">
        <v>35</v>
      </c>
      <c r="AF10">
        <f t="shared" si="4"/>
        <v>105</v>
      </c>
      <c r="AH10" t="s">
        <v>350</v>
      </c>
      <c r="AI10">
        <v>2</v>
      </c>
      <c r="AJ10">
        <v>24</v>
      </c>
      <c r="AK10">
        <f t="shared" si="5"/>
        <v>48</v>
      </c>
      <c r="AM10" t="s">
        <v>219</v>
      </c>
      <c r="AN10">
        <v>1</v>
      </c>
      <c r="AO10">
        <v>25</v>
      </c>
      <c r="AP10">
        <f t="shared" si="6"/>
        <v>25</v>
      </c>
      <c r="AR10" t="s">
        <v>343</v>
      </c>
      <c r="AS10">
        <v>3</v>
      </c>
      <c r="AT10">
        <v>27</v>
      </c>
      <c r="AU10">
        <f t="shared" si="7"/>
        <v>81</v>
      </c>
    </row>
    <row r="11" spans="1:47">
      <c r="A11" t="s">
        <v>359</v>
      </c>
      <c r="B11">
        <v>12</v>
      </c>
      <c r="C11">
        <v>24</v>
      </c>
      <c r="D11">
        <f t="shared" si="10"/>
        <v>288</v>
      </c>
      <c r="E11">
        <v>1</v>
      </c>
      <c r="F11">
        <f t="shared" si="9"/>
        <v>-11</v>
      </c>
      <c r="I11" t="s">
        <v>449</v>
      </c>
      <c r="J11">
        <v>2</v>
      </c>
      <c r="K11">
        <v>44</v>
      </c>
      <c r="L11">
        <v>88</v>
      </c>
      <c r="N11" t="s">
        <v>404</v>
      </c>
      <c r="O11">
        <v>19</v>
      </c>
      <c r="P11">
        <v>27</v>
      </c>
      <c r="Q11">
        <f t="shared" si="1"/>
        <v>513</v>
      </c>
      <c r="S11" t="s">
        <v>380</v>
      </c>
      <c r="T11">
        <v>7</v>
      </c>
      <c r="U11">
        <v>24</v>
      </c>
      <c r="V11">
        <f t="shared" si="2"/>
        <v>168</v>
      </c>
      <c r="X11" t="s">
        <v>220</v>
      </c>
      <c r="Y11">
        <v>1</v>
      </c>
      <c r="Z11">
        <v>25</v>
      </c>
      <c r="AA11">
        <f t="shared" si="3"/>
        <v>25</v>
      </c>
      <c r="AC11" t="s">
        <v>336</v>
      </c>
      <c r="AD11">
        <v>3</v>
      </c>
      <c r="AE11">
        <v>35</v>
      </c>
      <c r="AF11">
        <f t="shared" si="4"/>
        <v>105</v>
      </c>
      <c r="AH11" t="s">
        <v>354</v>
      </c>
      <c r="AI11">
        <v>2</v>
      </c>
      <c r="AJ11">
        <v>24</v>
      </c>
      <c r="AK11">
        <f t="shared" si="5"/>
        <v>48</v>
      </c>
      <c r="AM11" t="s">
        <v>102</v>
      </c>
      <c r="AN11">
        <v>1</v>
      </c>
      <c r="AO11">
        <v>35</v>
      </c>
      <c r="AP11">
        <f t="shared" si="6"/>
        <v>35</v>
      </c>
      <c r="AR11" t="s">
        <v>514</v>
      </c>
      <c r="AS11">
        <v>3</v>
      </c>
      <c r="AT11">
        <v>27</v>
      </c>
      <c r="AU11">
        <f t="shared" si="7"/>
        <v>81</v>
      </c>
    </row>
    <row r="12" spans="1:47">
      <c r="A12" t="s">
        <v>372</v>
      </c>
      <c r="B12">
        <v>11</v>
      </c>
      <c r="C12">
        <v>24</v>
      </c>
      <c r="D12">
        <f t="shared" si="10"/>
        <v>264</v>
      </c>
      <c r="E12">
        <v>0</v>
      </c>
      <c r="F12">
        <f t="shared" si="9"/>
        <v>-11</v>
      </c>
      <c r="I12" t="s">
        <v>371</v>
      </c>
      <c r="J12">
        <v>1</v>
      </c>
      <c r="K12">
        <v>75</v>
      </c>
      <c r="L12">
        <v>75</v>
      </c>
      <c r="N12" t="s">
        <v>291</v>
      </c>
      <c r="O12">
        <v>9</v>
      </c>
      <c r="P12">
        <v>27</v>
      </c>
      <c r="Q12">
        <f t="shared" si="1"/>
        <v>243</v>
      </c>
      <c r="S12" t="s">
        <v>481</v>
      </c>
      <c r="T12">
        <v>5</v>
      </c>
      <c r="U12">
        <v>24</v>
      </c>
      <c r="V12">
        <f t="shared" si="2"/>
        <v>120</v>
      </c>
      <c r="X12" t="s">
        <v>102</v>
      </c>
      <c r="Y12">
        <v>5</v>
      </c>
      <c r="Z12">
        <v>35</v>
      </c>
      <c r="AA12">
        <f t="shared" si="3"/>
        <v>175</v>
      </c>
      <c r="AC12" t="s">
        <v>337</v>
      </c>
      <c r="AD12">
        <v>3</v>
      </c>
      <c r="AE12">
        <v>35</v>
      </c>
      <c r="AF12">
        <f t="shared" si="4"/>
        <v>105</v>
      </c>
      <c r="AH12" t="s">
        <v>134</v>
      </c>
      <c r="AI12">
        <v>2</v>
      </c>
      <c r="AJ12">
        <v>24</v>
      </c>
      <c r="AK12">
        <f t="shared" si="5"/>
        <v>48</v>
      </c>
      <c r="AM12" t="s">
        <v>343</v>
      </c>
      <c r="AN12">
        <v>1</v>
      </c>
      <c r="AO12">
        <v>27</v>
      </c>
      <c r="AP12">
        <f t="shared" si="6"/>
        <v>27</v>
      </c>
      <c r="AR12" t="s">
        <v>205</v>
      </c>
      <c r="AS12" s="4">
        <v>2</v>
      </c>
      <c r="AT12">
        <v>44</v>
      </c>
      <c r="AU12">
        <f t="shared" si="7"/>
        <v>88</v>
      </c>
    </row>
    <row r="13" spans="1:47">
      <c r="A13" t="s">
        <v>373</v>
      </c>
      <c r="B13">
        <v>28</v>
      </c>
      <c r="C13">
        <v>24</v>
      </c>
      <c r="D13">
        <f t="shared" si="10"/>
        <v>672</v>
      </c>
      <c r="E13">
        <v>18</v>
      </c>
      <c r="F13">
        <f t="shared" si="9"/>
        <v>-10</v>
      </c>
      <c r="I13" t="s">
        <v>290</v>
      </c>
      <c r="J13">
        <v>3</v>
      </c>
      <c r="K13">
        <v>44</v>
      </c>
      <c r="L13">
        <v>132</v>
      </c>
      <c r="N13" t="s">
        <v>369</v>
      </c>
      <c r="O13">
        <v>11</v>
      </c>
      <c r="P13">
        <v>27</v>
      </c>
      <c r="Q13">
        <f t="shared" si="1"/>
        <v>297</v>
      </c>
      <c r="S13" t="s">
        <v>219</v>
      </c>
      <c r="T13">
        <v>6</v>
      </c>
      <c r="U13">
        <v>25</v>
      </c>
      <c r="V13">
        <f t="shared" si="2"/>
        <v>150</v>
      </c>
      <c r="X13" t="s">
        <v>329</v>
      </c>
      <c r="Y13">
        <v>5</v>
      </c>
      <c r="Z13">
        <v>35</v>
      </c>
      <c r="AA13">
        <f t="shared" si="3"/>
        <v>175</v>
      </c>
      <c r="AC13" t="s">
        <v>333</v>
      </c>
      <c r="AD13">
        <v>3</v>
      </c>
      <c r="AE13">
        <v>35</v>
      </c>
      <c r="AF13">
        <f t="shared" si="4"/>
        <v>105</v>
      </c>
      <c r="AH13" t="s">
        <v>351</v>
      </c>
      <c r="AI13">
        <v>1</v>
      </c>
      <c r="AJ13">
        <v>24</v>
      </c>
      <c r="AK13">
        <f t="shared" si="5"/>
        <v>24</v>
      </c>
      <c r="AM13" t="s">
        <v>198</v>
      </c>
      <c r="AN13">
        <v>1</v>
      </c>
      <c r="AO13">
        <v>27</v>
      </c>
      <c r="AP13">
        <f>AN13*AO13</f>
        <v>27</v>
      </c>
      <c r="AR13" t="s">
        <v>208</v>
      </c>
      <c r="AS13">
        <v>1</v>
      </c>
      <c r="AT13">
        <v>44</v>
      </c>
      <c r="AU13">
        <f t="shared" si="7"/>
        <v>44</v>
      </c>
    </row>
    <row r="14" spans="1:47">
      <c r="A14" t="s">
        <v>374</v>
      </c>
      <c r="B14">
        <v>12</v>
      </c>
      <c r="C14">
        <v>24</v>
      </c>
      <c r="D14">
        <f t="shared" si="10"/>
        <v>288</v>
      </c>
      <c r="E14">
        <v>2</v>
      </c>
      <c r="F14">
        <f t="shared" si="9"/>
        <v>-10</v>
      </c>
      <c r="I14" t="s">
        <v>319</v>
      </c>
      <c r="J14">
        <v>2</v>
      </c>
      <c r="K14">
        <v>35</v>
      </c>
      <c r="L14">
        <v>70</v>
      </c>
      <c r="N14" t="s">
        <v>476</v>
      </c>
      <c r="S14" t="s">
        <v>220</v>
      </c>
      <c r="T14">
        <v>1</v>
      </c>
      <c r="U14">
        <v>25</v>
      </c>
      <c r="V14">
        <f t="shared" si="2"/>
        <v>25</v>
      </c>
      <c r="X14" t="s">
        <v>77</v>
      </c>
      <c r="Y14">
        <v>5</v>
      </c>
      <c r="Z14">
        <v>40</v>
      </c>
      <c r="AA14">
        <f t="shared" si="3"/>
        <v>200</v>
      </c>
      <c r="AC14" t="s">
        <v>137</v>
      </c>
      <c r="AD14">
        <v>2</v>
      </c>
      <c r="AE14">
        <v>40</v>
      </c>
      <c r="AF14">
        <f t="shared" si="4"/>
        <v>80</v>
      </c>
      <c r="AH14" t="s">
        <v>355</v>
      </c>
      <c r="AI14">
        <v>2</v>
      </c>
      <c r="AJ14">
        <v>24</v>
      </c>
      <c r="AK14">
        <f t="shared" si="5"/>
        <v>48</v>
      </c>
      <c r="AM14" t="s">
        <v>199</v>
      </c>
      <c r="AN14">
        <v>1</v>
      </c>
      <c r="AO14">
        <v>24</v>
      </c>
      <c r="AP14">
        <f t="shared" ref="AP14:AP22" si="11">AO14*AN14</f>
        <v>24</v>
      </c>
      <c r="AR14" t="s">
        <v>209</v>
      </c>
      <c r="AS14">
        <v>1</v>
      </c>
      <c r="AT14">
        <v>44</v>
      </c>
      <c r="AU14">
        <f t="shared" si="7"/>
        <v>44</v>
      </c>
    </row>
    <row r="15" spans="1:47">
      <c r="A15" t="s">
        <v>67</v>
      </c>
      <c r="B15">
        <v>16</v>
      </c>
      <c r="C15">
        <v>24</v>
      </c>
      <c r="D15">
        <f t="shared" si="10"/>
        <v>384</v>
      </c>
      <c r="E15">
        <v>4</v>
      </c>
      <c r="F15">
        <f>E15-B15</f>
        <v>-12</v>
      </c>
      <c r="I15" t="s">
        <v>287</v>
      </c>
      <c r="J15">
        <v>2</v>
      </c>
      <c r="K15">
        <v>36</v>
      </c>
      <c r="L15">
        <v>72</v>
      </c>
      <c r="N15" t="s">
        <v>475</v>
      </c>
      <c r="O15">
        <v>1</v>
      </c>
      <c r="P15">
        <v>44</v>
      </c>
      <c r="Q15">
        <f>P15*O15</f>
        <v>44</v>
      </c>
      <c r="S15" t="s">
        <v>404</v>
      </c>
      <c r="T15">
        <v>6</v>
      </c>
      <c r="U15">
        <v>27</v>
      </c>
      <c r="V15">
        <f t="shared" si="2"/>
        <v>162</v>
      </c>
      <c r="X15" t="s">
        <v>404</v>
      </c>
      <c r="Y15">
        <v>6</v>
      </c>
      <c r="Z15">
        <v>27</v>
      </c>
      <c r="AA15">
        <f t="shared" si="3"/>
        <v>162</v>
      </c>
      <c r="AC15" t="s">
        <v>343</v>
      </c>
      <c r="AD15">
        <v>4</v>
      </c>
      <c r="AE15">
        <v>27</v>
      </c>
      <c r="AF15">
        <f t="shared" si="4"/>
        <v>108</v>
      </c>
      <c r="AH15" t="s">
        <v>135</v>
      </c>
      <c r="AI15">
        <v>3</v>
      </c>
      <c r="AJ15">
        <v>18</v>
      </c>
      <c r="AK15">
        <f t="shared" si="5"/>
        <v>54</v>
      </c>
      <c r="AM15" t="s">
        <v>339</v>
      </c>
      <c r="AN15">
        <v>1</v>
      </c>
      <c r="AO15">
        <v>44</v>
      </c>
      <c r="AP15">
        <f t="shared" si="11"/>
        <v>44</v>
      </c>
      <c r="AR15" t="s">
        <v>339</v>
      </c>
      <c r="AS15">
        <v>1</v>
      </c>
      <c r="AT15">
        <v>44</v>
      </c>
      <c r="AU15">
        <f t="shared" si="7"/>
        <v>44</v>
      </c>
    </row>
    <row r="16" spans="1:47">
      <c r="A16" t="s">
        <v>375</v>
      </c>
      <c r="B16">
        <v>10</v>
      </c>
      <c r="C16">
        <v>24</v>
      </c>
      <c r="D16">
        <f t="shared" si="10"/>
        <v>240</v>
      </c>
      <c r="E16">
        <v>3</v>
      </c>
      <c r="F16">
        <f>E16-B16</f>
        <v>-7</v>
      </c>
      <c r="I16" t="s">
        <v>286</v>
      </c>
      <c r="J16">
        <v>2</v>
      </c>
      <c r="K16">
        <v>40</v>
      </c>
      <c r="L16">
        <v>80</v>
      </c>
      <c r="N16" t="s">
        <v>477</v>
      </c>
      <c r="S16" t="s">
        <v>367</v>
      </c>
      <c r="T16">
        <v>2</v>
      </c>
      <c r="U16">
        <v>27</v>
      </c>
      <c r="V16">
        <f t="shared" si="2"/>
        <v>54</v>
      </c>
      <c r="X16" t="s">
        <v>367</v>
      </c>
      <c r="Y16">
        <v>2</v>
      </c>
      <c r="Z16">
        <v>27</v>
      </c>
      <c r="AA16">
        <f t="shared" si="3"/>
        <v>54</v>
      </c>
      <c r="AC16" t="s">
        <v>344</v>
      </c>
      <c r="AD16">
        <v>4</v>
      </c>
      <c r="AE16">
        <v>27</v>
      </c>
      <c r="AF16">
        <f t="shared" si="4"/>
        <v>108</v>
      </c>
      <c r="AH16" t="s">
        <v>341</v>
      </c>
      <c r="AI16">
        <v>1</v>
      </c>
      <c r="AJ16">
        <v>44</v>
      </c>
      <c r="AK16">
        <f t="shared" si="5"/>
        <v>44</v>
      </c>
      <c r="AM16" t="s">
        <v>342</v>
      </c>
      <c r="AN16">
        <v>1</v>
      </c>
      <c r="AO16">
        <v>44</v>
      </c>
      <c r="AP16">
        <f t="shared" si="11"/>
        <v>44</v>
      </c>
      <c r="AR16" t="s">
        <v>207</v>
      </c>
      <c r="AS16">
        <v>1</v>
      </c>
      <c r="AT16">
        <v>44</v>
      </c>
      <c r="AU16">
        <f t="shared" si="7"/>
        <v>44</v>
      </c>
    </row>
    <row r="17" spans="1:47">
      <c r="I17" t="s">
        <v>105</v>
      </c>
      <c r="J17">
        <v>2</v>
      </c>
      <c r="K17">
        <v>44</v>
      </c>
      <c r="L17">
        <f>K17*J17</f>
        <v>88</v>
      </c>
      <c r="N17" t="s">
        <v>66</v>
      </c>
      <c r="O17">
        <v>1</v>
      </c>
      <c r="P17">
        <v>44</v>
      </c>
      <c r="Q17">
        <f t="shared" ref="Q17:Q31" si="12">P17*O17</f>
        <v>44</v>
      </c>
      <c r="S17" t="s">
        <v>369</v>
      </c>
      <c r="T17">
        <v>3</v>
      </c>
      <c r="U17">
        <v>27</v>
      </c>
      <c r="V17">
        <f t="shared" si="2"/>
        <v>81</v>
      </c>
      <c r="X17" t="s">
        <v>369</v>
      </c>
      <c r="Y17">
        <v>3</v>
      </c>
      <c r="Z17">
        <v>27</v>
      </c>
      <c r="AA17">
        <f t="shared" si="3"/>
        <v>81</v>
      </c>
      <c r="AC17" t="s">
        <v>339</v>
      </c>
      <c r="AD17">
        <v>2</v>
      </c>
      <c r="AE17">
        <v>44</v>
      </c>
      <c r="AF17">
        <f t="shared" si="4"/>
        <v>88</v>
      </c>
      <c r="AH17" t="s">
        <v>219</v>
      </c>
      <c r="AI17">
        <v>2</v>
      </c>
      <c r="AJ17">
        <v>25</v>
      </c>
      <c r="AK17">
        <f t="shared" si="5"/>
        <v>50</v>
      </c>
      <c r="AM17" t="s">
        <v>347</v>
      </c>
      <c r="AN17">
        <v>1</v>
      </c>
      <c r="AO17">
        <v>35</v>
      </c>
      <c r="AP17">
        <f t="shared" si="11"/>
        <v>35</v>
      </c>
      <c r="AR17" t="s">
        <v>203</v>
      </c>
      <c r="AS17" s="4">
        <v>2</v>
      </c>
      <c r="AT17">
        <v>44</v>
      </c>
      <c r="AU17">
        <f t="shared" si="7"/>
        <v>88</v>
      </c>
    </row>
    <row r="18" spans="1:47">
      <c r="A18" t="s">
        <v>376</v>
      </c>
      <c r="B18">
        <v>15</v>
      </c>
      <c r="C18">
        <v>24</v>
      </c>
      <c r="D18">
        <f t="shared" ref="D18:D25" si="13">C18*B18</f>
        <v>360</v>
      </c>
      <c r="E18">
        <v>4</v>
      </c>
      <c r="F18">
        <f t="shared" si="9"/>
        <v>-11</v>
      </c>
      <c r="I18" t="s">
        <v>288</v>
      </c>
      <c r="J18">
        <v>3</v>
      </c>
      <c r="K18">
        <v>24</v>
      </c>
      <c r="L18">
        <v>72</v>
      </c>
      <c r="N18" t="s">
        <v>449</v>
      </c>
      <c r="O18">
        <v>5</v>
      </c>
      <c r="P18">
        <v>44</v>
      </c>
      <c r="Q18">
        <f t="shared" si="12"/>
        <v>220</v>
      </c>
      <c r="S18" t="s">
        <v>483</v>
      </c>
      <c r="T18">
        <v>1</v>
      </c>
      <c r="U18">
        <v>44</v>
      </c>
      <c r="V18">
        <f t="shared" si="2"/>
        <v>44</v>
      </c>
      <c r="X18" t="s">
        <v>327</v>
      </c>
      <c r="Y18">
        <v>7</v>
      </c>
      <c r="Z18">
        <v>44</v>
      </c>
      <c r="AA18">
        <f t="shared" si="3"/>
        <v>308</v>
      </c>
      <c r="AC18" t="s">
        <v>340</v>
      </c>
      <c r="AD18">
        <v>1</v>
      </c>
      <c r="AE18">
        <v>75</v>
      </c>
      <c r="AF18">
        <f t="shared" si="4"/>
        <v>75</v>
      </c>
      <c r="AH18" t="s">
        <v>343</v>
      </c>
      <c r="AI18">
        <v>2</v>
      </c>
      <c r="AJ18">
        <v>27</v>
      </c>
      <c r="AK18">
        <f t="shared" si="5"/>
        <v>54</v>
      </c>
      <c r="AM18" t="s">
        <v>192</v>
      </c>
      <c r="AN18">
        <v>1</v>
      </c>
      <c r="AO18">
        <v>35</v>
      </c>
      <c r="AP18">
        <f t="shared" si="11"/>
        <v>35</v>
      </c>
      <c r="AR18" t="s">
        <v>5</v>
      </c>
      <c r="AS18">
        <v>1</v>
      </c>
      <c r="AT18">
        <v>35</v>
      </c>
      <c r="AU18">
        <f t="shared" si="7"/>
        <v>35</v>
      </c>
    </row>
    <row r="19" spans="1:47">
      <c r="A19" t="s">
        <v>377</v>
      </c>
      <c r="B19">
        <v>8</v>
      </c>
      <c r="C19">
        <v>24</v>
      </c>
      <c r="D19">
        <f t="shared" si="13"/>
        <v>192</v>
      </c>
      <c r="E19">
        <v>4</v>
      </c>
      <c r="F19">
        <f t="shared" si="9"/>
        <v>-4</v>
      </c>
      <c r="I19" t="s">
        <v>499</v>
      </c>
      <c r="J19">
        <v>2</v>
      </c>
      <c r="K19">
        <v>44</v>
      </c>
      <c r="L19">
        <v>88</v>
      </c>
      <c r="N19" t="s">
        <v>450</v>
      </c>
      <c r="O19">
        <v>6</v>
      </c>
      <c r="P19">
        <v>44</v>
      </c>
      <c r="Q19">
        <f t="shared" si="12"/>
        <v>264</v>
      </c>
      <c r="S19" t="s">
        <v>475</v>
      </c>
      <c r="T19">
        <v>1</v>
      </c>
      <c r="U19">
        <v>44</v>
      </c>
      <c r="V19">
        <f t="shared" si="2"/>
        <v>44</v>
      </c>
      <c r="X19" t="s">
        <v>328</v>
      </c>
      <c r="Y19">
        <v>7</v>
      </c>
      <c r="Z19">
        <v>30</v>
      </c>
      <c r="AA19">
        <f t="shared" si="3"/>
        <v>210</v>
      </c>
      <c r="AC19" t="s">
        <v>342</v>
      </c>
      <c r="AD19">
        <v>4</v>
      </c>
      <c r="AE19">
        <v>44</v>
      </c>
      <c r="AF19">
        <f t="shared" si="4"/>
        <v>176</v>
      </c>
      <c r="AH19" t="s">
        <v>187</v>
      </c>
      <c r="AI19">
        <v>2</v>
      </c>
      <c r="AJ19">
        <v>27</v>
      </c>
      <c r="AK19">
        <f t="shared" si="5"/>
        <v>54</v>
      </c>
      <c r="AM19" t="s">
        <v>78</v>
      </c>
      <c r="AN19">
        <v>1</v>
      </c>
      <c r="AO19">
        <v>35</v>
      </c>
      <c r="AP19">
        <f t="shared" si="11"/>
        <v>35</v>
      </c>
      <c r="AR19" t="s">
        <v>6</v>
      </c>
      <c r="AS19" s="4">
        <v>1</v>
      </c>
      <c r="AT19">
        <v>35</v>
      </c>
      <c r="AU19">
        <f t="shared" si="7"/>
        <v>35</v>
      </c>
    </row>
    <row r="20" spans="1:47">
      <c r="A20" t="s">
        <v>378</v>
      </c>
      <c r="B20">
        <v>8</v>
      </c>
      <c r="C20">
        <v>24</v>
      </c>
      <c r="D20">
        <f t="shared" si="13"/>
        <v>192</v>
      </c>
      <c r="E20">
        <v>3</v>
      </c>
      <c r="F20">
        <f t="shared" si="9"/>
        <v>-5</v>
      </c>
      <c r="I20" t="s">
        <v>318</v>
      </c>
      <c r="J20">
        <v>2</v>
      </c>
      <c r="K20">
        <v>44</v>
      </c>
      <c r="L20">
        <v>88</v>
      </c>
      <c r="N20" t="s">
        <v>371</v>
      </c>
      <c r="O20">
        <v>8</v>
      </c>
      <c r="P20">
        <v>75</v>
      </c>
      <c r="Q20">
        <f t="shared" si="12"/>
        <v>600</v>
      </c>
      <c r="S20" t="s">
        <v>484</v>
      </c>
      <c r="T20">
        <v>1</v>
      </c>
      <c r="U20">
        <v>44</v>
      </c>
      <c r="V20">
        <f t="shared" si="2"/>
        <v>44</v>
      </c>
      <c r="X20" t="s">
        <v>75</v>
      </c>
      <c r="Y20">
        <v>2</v>
      </c>
      <c r="Z20">
        <v>28</v>
      </c>
      <c r="AA20">
        <f t="shared" si="3"/>
        <v>56</v>
      </c>
      <c r="AC20" t="s">
        <v>106</v>
      </c>
      <c r="AD20">
        <v>2</v>
      </c>
      <c r="AE20">
        <v>35</v>
      </c>
      <c r="AF20">
        <f t="shared" si="4"/>
        <v>70</v>
      </c>
      <c r="AH20" t="s">
        <v>339</v>
      </c>
      <c r="AI20">
        <v>1</v>
      </c>
      <c r="AJ20">
        <v>44</v>
      </c>
      <c r="AK20">
        <f t="shared" si="5"/>
        <v>44</v>
      </c>
      <c r="AM20" t="s">
        <v>103</v>
      </c>
      <c r="AN20">
        <v>1</v>
      </c>
      <c r="AO20">
        <v>35</v>
      </c>
      <c r="AP20">
        <f t="shared" si="11"/>
        <v>35</v>
      </c>
      <c r="AR20" t="s">
        <v>7</v>
      </c>
      <c r="AS20" s="4">
        <v>2</v>
      </c>
      <c r="AT20">
        <v>44</v>
      </c>
      <c r="AU20">
        <f t="shared" si="7"/>
        <v>88</v>
      </c>
    </row>
    <row r="21" spans="1:47">
      <c r="A21" t="s">
        <v>379</v>
      </c>
      <c r="B21">
        <v>16</v>
      </c>
      <c r="C21">
        <v>24</v>
      </c>
      <c r="D21">
        <f t="shared" si="13"/>
        <v>384</v>
      </c>
      <c r="E21">
        <v>10</v>
      </c>
      <c r="F21">
        <f t="shared" si="9"/>
        <v>-6</v>
      </c>
      <c r="I21" t="s">
        <v>4</v>
      </c>
      <c r="J21">
        <v>1</v>
      </c>
      <c r="K21">
        <v>35</v>
      </c>
      <c r="L21">
        <f>K21*J21</f>
        <v>35</v>
      </c>
      <c r="N21" t="s">
        <v>72</v>
      </c>
      <c r="O21">
        <v>8</v>
      </c>
      <c r="P21">
        <v>44</v>
      </c>
      <c r="Q21">
        <f t="shared" si="12"/>
        <v>352</v>
      </c>
      <c r="S21" t="s">
        <v>66</v>
      </c>
      <c r="T21">
        <v>1</v>
      </c>
      <c r="U21">
        <v>44</v>
      </c>
      <c r="V21">
        <f t="shared" si="2"/>
        <v>44</v>
      </c>
      <c r="X21" t="s">
        <v>74</v>
      </c>
      <c r="Y21">
        <v>7</v>
      </c>
      <c r="Z21">
        <v>28</v>
      </c>
      <c r="AA21">
        <f t="shared" si="3"/>
        <v>196</v>
      </c>
      <c r="AC21" t="s">
        <v>107</v>
      </c>
      <c r="AD21">
        <v>3</v>
      </c>
      <c r="AE21">
        <v>35</v>
      </c>
      <c r="AF21">
        <f t="shared" si="4"/>
        <v>105</v>
      </c>
      <c r="AH21" t="s">
        <v>342</v>
      </c>
      <c r="AI21">
        <v>2</v>
      </c>
      <c r="AJ21">
        <v>44</v>
      </c>
      <c r="AK21">
        <f t="shared" si="5"/>
        <v>88</v>
      </c>
      <c r="AM21" t="s">
        <v>8</v>
      </c>
      <c r="AN21">
        <v>1</v>
      </c>
      <c r="AO21">
        <v>35</v>
      </c>
      <c r="AP21">
        <f t="shared" si="11"/>
        <v>35</v>
      </c>
      <c r="AR21" t="s">
        <v>482</v>
      </c>
      <c r="AS21">
        <v>1</v>
      </c>
      <c r="AT21">
        <v>24</v>
      </c>
      <c r="AU21">
        <f t="shared" si="7"/>
        <v>24</v>
      </c>
    </row>
    <row r="22" spans="1:47">
      <c r="A22" t="s">
        <v>380</v>
      </c>
      <c r="B22">
        <v>13</v>
      </c>
      <c r="C22">
        <v>24</v>
      </c>
      <c r="D22">
        <f t="shared" si="13"/>
        <v>312</v>
      </c>
      <c r="E22">
        <v>6</v>
      </c>
      <c r="F22">
        <f t="shared" si="9"/>
        <v>-7</v>
      </c>
      <c r="I22" t="s">
        <v>1</v>
      </c>
      <c r="J22">
        <v>1</v>
      </c>
      <c r="K22">
        <v>35</v>
      </c>
      <c r="L22">
        <f>K22*J22</f>
        <v>35</v>
      </c>
      <c r="N22" t="s">
        <v>290</v>
      </c>
      <c r="O22">
        <v>20</v>
      </c>
      <c r="P22">
        <v>44</v>
      </c>
      <c r="Q22">
        <f t="shared" si="12"/>
        <v>880</v>
      </c>
      <c r="S22" t="s">
        <v>449</v>
      </c>
      <c r="T22">
        <v>4</v>
      </c>
      <c r="U22">
        <v>44</v>
      </c>
      <c r="V22">
        <f t="shared" si="2"/>
        <v>176</v>
      </c>
      <c r="X22" t="s">
        <v>429</v>
      </c>
      <c r="Y22">
        <v>7</v>
      </c>
      <c r="Z22">
        <v>24</v>
      </c>
      <c r="AA22">
        <f t="shared" si="3"/>
        <v>168</v>
      </c>
      <c r="AC22" t="s">
        <v>78</v>
      </c>
      <c r="AD22">
        <v>3</v>
      </c>
      <c r="AE22">
        <v>35</v>
      </c>
      <c r="AF22">
        <f t="shared" si="4"/>
        <v>105</v>
      </c>
      <c r="AH22" t="s">
        <v>347</v>
      </c>
      <c r="AI22">
        <v>2</v>
      </c>
      <c r="AJ22">
        <v>35</v>
      </c>
      <c r="AK22">
        <f t="shared" si="5"/>
        <v>70</v>
      </c>
      <c r="AM22" t="s">
        <v>108</v>
      </c>
      <c r="AN22">
        <v>1</v>
      </c>
      <c r="AO22">
        <v>35</v>
      </c>
      <c r="AP22">
        <f t="shared" si="11"/>
        <v>35</v>
      </c>
      <c r="AR22" t="s">
        <v>270</v>
      </c>
      <c r="AS22">
        <v>1</v>
      </c>
      <c r="AT22">
        <v>24</v>
      </c>
      <c r="AU22">
        <f t="shared" si="7"/>
        <v>24</v>
      </c>
    </row>
    <row r="23" spans="1:47">
      <c r="A23" t="s">
        <v>382</v>
      </c>
      <c r="B23">
        <v>23</v>
      </c>
      <c r="C23">
        <v>24</v>
      </c>
      <c r="D23">
        <f t="shared" si="13"/>
        <v>552</v>
      </c>
      <c r="E23">
        <v>14</v>
      </c>
      <c r="F23">
        <f t="shared" si="9"/>
        <v>-9</v>
      </c>
      <c r="N23" t="s">
        <v>319</v>
      </c>
      <c r="O23">
        <v>16</v>
      </c>
      <c r="P23">
        <v>35</v>
      </c>
      <c r="Q23">
        <f t="shared" si="12"/>
        <v>560</v>
      </c>
      <c r="S23" t="s">
        <v>450</v>
      </c>
      <c r="X23" t="s">
        <v>430</v>
      </c>
      <c r="Y23">
        <v>7</v>
      </c>
      <c r="Z23">
        <v>24</v>
      </c>
      <c r="AA23">
        <f t="shared" si="3"/>
        <v>168</v>
      </c>
      <c r="AC23" t="s">
        <v>136</v>
      </c>
      <c r="AD23">
        <v>3</v>
      </c>
      <c r="AE23">
        <v>35</v>
      </c>
      <c r="AF23">
        <f t="shared" si="4"/>
        <v>105</v>
      </c>
      <c r="AH23" t="s">
        <v>133</v>
      </c>
      <c r="AI23">
        <v>2</v>
      </c>
      <c r="AJ23">
        <v>35</v>
      </c>
      <c r="AK23">
        <f t="shared" si="5"/>
        <v>70</v>
      </c>
      <c r="AM23" t="s">
        <v>197</v>
      </c>
      <c r="AN23">
        <v>1</v>
      </c>
      <c r="AO23">
        <v>75</v>
      </c>
      <c r="AP23">
        <v>75</v>
      </c>
      <c r="AR23" t="s">
        <v>338</v>
      </c>
    </row>
    <row r="24" spans="1:47">
      <c r="A24" t="s">
        <v>383</v>
      </c>
      <c r="B24">
        <v>23</v>
      </c>
      <c r="C24">
        <v>24</v>
      </c>
      <c r="D24">
        <f t="shared" si="13"/>
        <v>552</v>
      </c>
      <c r="E24">
        <v>7</v>
      </c>
      <c r="F24">
        <f t="shared" si="9"/>
        <v>-16</v>
      </c>
      <c r="N24" t="s">
        <v>434</v>
      </c>
      <c r="O24">
        <v>23</v>
      </c>
      <c r="P24">
        <v>24</v>
      </c>
      <c r="Q24">
        <f t="shared" si="12"/>
        <v>552</v>
      </c>
      <c r="S24" t="s">
        <v>371</v>
      </c>
      <c r="T24">
        <v>1</v>
      </c>
      <c r="U24">
        <v>75</v>
      </c>
      <c r="V24">
        <f t="shared" ref="V24:V31" si="14">U24*T24</f>
        <v>75</v>
      </c>
      <c r="X24" t="s">
        <v>431</v>
      </c>
      <c r="Y24">
        <v>7</v>
      </c>
      <c r="Z24">
        <v>24</v>
      </c>
      <c r="AA24">
        <f t="shared" si="3"/>
        <v>168</v>
      </c>
      <c r="AC24" t="s">
        <v>108</v>
      </c>
      <c r="AD24">
        <v>3</v>
      </c>
      <c r="AE24">
        <v>35</v>
      </c>
      <c r="AF24">
        <f t="shared" si="4"/>
        <v>105</v>
      </c>
      <c r="AH24" t="s">
        <v>22</v>
      </c>
      <c r="AI24">
        <v>2</v>
      </c>
      <c r="AJ24">
        <v>35</v>
      </c>
      <c r="AK24">
        <f t="shared" si="5"/>
        <v>70</v>
      </c>
      <c r="AM24" t="s">
        <v>194</v>
      </c>
      <c r="AN24">
        <v>1</v>
      </c>
      <c r="AO24">
        <v>24</v>
      </c>
      <c r="AP24">
        <f>AO24*AN24</f>
        <v>24</v>
      </c>
      <c r="AR24" t="s">
        <v>202</v>
      </c>
      <c r="AS24" s="4"/>
    </row>
    <row r="25" spans="1:47">
      <c r="A25" t="s">
        <v>384</v>
      </c>
      <c r="B25">
        <v>14</v>
      </c>
      <c r="C25">
        <v>24</v>
      </c>
      <c r="D25">
        <f t="shared" si="13"/>
        <v>336</v>
      </c>
      <c r="E25">
        <v>11</v>
      </c>
      <c r="F25">
        <f t="shared" si="9"/>
        <v>-3</v>
      </c>
      <c r="N25" t="s">
        <v>1</v>
      </c>
      <c r="O25">
        <v>16</v>
      </c>
      <c r="P25">
        <v>35</v>
      </c>
      <c r="Q25">
        <f t="shared" si="12"/>
        <v>560</v>
      </c>
      <c r="S25" t="s">
        <v>290</v>
      </c>
      <c r="T25">
        <v>6</v>
      </c>
      <c r="U25">
        <v>44</v>
      </c>
      <c r="V25">
        <f t="shared" si="14"/>
        <v>264</v>
      </c>
      <c r="X25" t="s">
        <v>483</v>
      </c>
      <c r="Y25">
        <v>1</v>
      </c>
      <c r="Z25">
        <v>44</v>
      </c>
      <c r="AA25">
        <f t="shared" si="3"/>
        <v>44</v>
      </c>
      <c r="AC25" t="s">
        <v>101</v>
      </c>
      <c r="AD25">
        <v>3</v>
      </c>
      <c r="AE25">
        <v>35</v>
      </c>
      <c r="AF25">
        <f t="shared" si="4"/>
        <v>105</v>
      </c>
      <c r="AH25" t="s">
        <v>186</v>
      </c>
      <c r="AI25">
        <v>1</v>
      </c>
      <c r="AJ25">
        <v>75</v>
      </c>
      <c r="AK25">
        <f t="shared" si="5"/>
        <v>75</v>
      </c>
      <c r="AM25" t="s">
        <v>196</v>
      </c>
      <c r="AN25">
        <v>1</v>
      </c>
      <c r="AO25">
        <v>24</v>
      </c>
      <c r="AP25">
        <f>AO25*AN25</f>
        <v>24</v>
      </c>
      <c r="AR25" t="s">
        <v>204</v>
      </c>
      <c r="AS25" s="4">
        <v>2</v>
      </c>
      <c r="AT25">
        <v>44</v>
      </c>
      <c r="AU25">
        <f>AT25*AS25</f>
        <v>88</v>
      </c>
    </row>
    <row r="26" spans="1:47">
      <c r="N26" t="s">
        <v>418</v>
      </c>
      <c r="O26">
        <v>5</v>
      </c>
      <c r="P26">
        <v>75</v>
      </c>
      <c r="Q26">
        <f t="shared" si="12"/>
        <v>375</v>
      </c>
      <c r="S26" t="s">
        <v>70</v>
      </c>
      <c r="T26">
        <v>5</v>
      </c>
      <c r="U26">
        <v>35</v>
      </c>
      <c r="V26">
        <f t="shared" si="14"/>
        <v>175</v>
      </c>
      <c r="X26" t="s">
        <v>475</v>
      </c>
      <c r="Y26">
        <v>1</v>
      </c>
      <c r="Z26">
        <v>44</v>
      </c>
      <c r="AA26">
        <f t="shared" si="3"/>
        <v>44</v>
      </c>
      <c r="AC26" t="s">
        <v>252</v>
      </c>
      <c r="AD26">
        <v>2</v>
      </c>
      <c r="AE26">
        <v>24</v>
      </c>
      <c r="AF26">
        <v>44</v>
      </c>
      <c r="AH26" t="s">
        <v>353</v>
      </c>
      <c r="AI26">
        <v>2</v>
      </c>
      <c r="AJ26">
        <v>24</v>
      </c>
      <c r="AK26">
        <f t="shared" si="5"/>
        <v>48</v>
      </c>
      <c r="AM26" t="s">
        <v>321</v>
      </c>
      <c r="AN26">
        <v>1</v>
      </c>
      <c r="AO26">
        <v>24</v>
      </c>
      <c r="AP26">
        <f>AO26*AN26</f>
        <v>24</v>
      </c>
    </row>
    <row r="27" spans="1:47">
      <c r="A27" t="s">
        <v>385</v>
      </c>
      <c r="B27">
        <v>3</v>
      </c>
      <c r="C27">
        <v>35</v>
      </c>
      <c r="D27">
        <f t="shared" ref="D27:D35" si="15">C27*B27</f>
        <v>105</v>
      </c>
      <c r="E27">
        <v>1</v>
      </c>
      <c r="F27">
        <f t="shared" si="9"/>
        <v>-2</v>
      </c>
      <c r="N27" t="s">
        <v>288</v>
      </c>
      <c r="O27">
        <v>23</v>
      </c>
      <c r="P27">
        <v>24</v>
      </c>
      <c r="Q27">
        <f t="shared" si="12"/>
        <v>552</v>
      </c>
      <c r="S27" t="s">
        <v>71</v>
      </c>
      <c r="T27">
        <v>5</v>
      </c>
      <c r="U27">
        <v>35</v>
      </c>
      <c r="V27">
        <f t="shared" si="14"/>
        <v>175</v>
      </c>
      <c r="X27" t="s">
        <v>484</v>
      </c>
      <c r="Y27">
        <v>1</v>
      </c>
      <c r="Z27">
        <v>44</v>
      </c>
      <c r="AA27">
        <f t="shared" si="3"/>
        <v>44</v>
      </c>
      <c r="AC27" t="s">
        <v>338</v>
      </c>
      <c r="AD27">
        <v>2</v>
      </c>
      <c r="AE27">
        <v>44</v>
      </c>
      <c r="AF27">
        <f>AE27*AD27</f>
        <v>88</v>
      </c>
      <c r="AH27" t="s">
        <v>338</v>
      </c>
      <c r="AI27">
        <v>1</v>
      </c>
      <c r="AJ27">
        <v>44</v>
      </c>
      <c r="AK27">
        <f t="shared" si="5"/>
        <v>44</v>
      </c>
      <c r="AM27" t="s">
        <v>338</v>
      </c>
      <c r="AN27">
        <v>1</v>
      </c>
      <c r="AO27">
        <v>44</v>
      </c>
      <c r="AP27">
        <f>AO27*AN27</f>
        <v>44</v>
      </c>
    </row>
    <row r="28" spans="1:47">
      <c r="A28" t="s">
        <v>386</v>
      </c>
      <c r="B28">
        <v>9</v>
      </c>
      <c r="C28">
        <v>35</v>
      </c>
      <c r="D28">
        <f t="shared" si="15"/>
        <v>315</v>
      </c>
      <c r="E28">
        <v>5</v>
      </c>
      <c r="F28">
        <f t="shared" si="9"/>
        <v>-4</v>
      </c>
      <c r="N28" t="s">
        <v>499</v>
      </c>
      <c r="O28">
        <v>13</v>
      </c>
      <c r="P28">
        <v>44</v>
      </c>
      <c r="Q28">
        <f t="shared" si="12"/>
        <v>572</v>
      </c>
      <c r="S28" t="s">
        <v>0</v>
      </c>
      <c r="T28">
        <v>5</v>
      </c>
      <c r="U28">
        <v>35</v>
      </c>
      <c r="V28">
        <f t="shared" si="14"/>
        <v>175</v>
      </c>
      <c r="X28" t="s">
        <v>66</v>
      </c>
      <c r="Y28">
        <v>1</v>
      </c>
      <c r="Z28">
        <v>44</v>
      </c>
      <c r="AA28">
        <f t="shared" si="3"/>
        <v>44</v>
      </c>
      <c r="AC28" t="s">
        <v>505</v>
      </c>
      <c r="AD28">
        <v>2</v>
      </c>
      <c r="AE28">
        <v>44</v>
      </c>
      <c r="AF28">
        <f>AE28*AD28</f>
        <v>88</v>
      </c>
      <c r="AH28" t="s">
        <v>505</v>
      </c>
      <c r="AI28">
        <v>1</v>
      </c>
      <c r="AJ28">
        <v>44</v>
      </c>
      <c r="AK28">
        <f t="shared" si="5"/>
        <v>44</v>
      </c>
      <c r="AM28" t="s">
        <v>505</v>
      </c>
      <c r="AN28">
        <v>1</v>
      </c>
      <c r="AO28">
        <v>44</v>
      </c>
      <c r="AP28">
        <f>AO28*AN28</f>
        <v>44</v>
      </c>
    </row>
    <row r="29" spans="1:47">
      <c r="A29" t="s">
        <v>387</v>
      </c>
      <c r="B29">
        <v>8</v>
      </c>
      <c r="C29">
        <v>35</v>
      </c>
      <c r="D29">
        <f t="shared" si="15"/>
        <v>280</v>
      </c>
      <c r="E29">
        <v>1</v>
      </c>
      <c r="F29">
        <f t="shared" si="9"/>
        <v>-7</v>
      </c>
      <c r="N29" t="s">
        <v>502</v>
      </c>
      <c r="O29">
        <v>13</v>
      </c>
      <c r="P29">
        <v>44</v>
      </c>
      <c r="Q29">
        <f t="shared" si="12"/>
        <v>572</v>
      </c>
      <c r="S29" t="s">
        <v>418</v>
      </c>
      <c r="T29">
        <v>1</v>
      </c>
      <c r="U29">
        <v>75</v>
      </c>
      <c r="V29">
        <f t="shared" si="14"/>
        <v>75</v>
      </c>
      <c r="X29" t="s">
        <v>449</v>
      </c>
    </row>
    <row r="30" spans="1:47">
      <c r="A30" t="s">
        <v>388</v>
      </c>
      <c r="B30">
        <v>3</v>
      </c>
      <c r="C30">
        <v>35</v>
      </c>
      <c r="D30">
        <f t="shared" si="15"/>
        <v>105</v>
      </c>
      <c r="E30">
        <v>1</v>
      </c>
      <c r="F30">
        <f t="shared" si="9"/>
        <v>-2</v>
      </c>
      <c r="N30" t="s">
        <v>73</v>
      </c>
      <c r="O30">
        <v>8</v>
      </c>
      <c r="P30">
        <v>44</v>
      </c>
      <c r="Q30">
        <f t="shared" si="12"/>
        <v>352</v>
      </c>
      <c r="S30" t="s">
        <v>482</v>
      </c>
      <c r="T30">
        <v>7</v>
      </c>
      <c r="U30">
        <v>24</v>
      </c>
      <c r="V30">
        <f t="shared" si="14"/>
        <v>168</v>
      </c>
      <c r="X30" t="s">
        <v>450</v>
      </c>
      <c r="Y30">
        <v>4</v>
      </c>
      <c r="Z30">
        <v>44</v>
      </c>
      <c r="AA30">
        <f t="shared" ref="AA30:AA44" si="16">Z30*Y30</f>
        <v>176</v>
      </c>
    </row>
    <row r="31" spans="1:47">
      <c r="A31" t="s">
        <v>389</v>
      </c>
      <c r="B31">
        <v>3</v>
      </c>
      <c r="C31">
        <v>35</v>
      </c>
      <c r="D31">
        <f t="shared" si="15"/>
        <v>105</v>
      </c>
      <c r="E31">
        <v>1</v>
      </c>
      <c r="F31">
        <f t="shared" si="9"/>
        <v>-2</v>
      </c>
      <c r="N31" t="s">
        <v>506</v>
      </c>
      <c r="O31">
        <v>13</v>
      </c>
      <c r="P31">
        <v>44</v>
      </c>
      <c r="Q31">
        <f t="shared" si="12"/>
        <v>572</v>
      </c>
      <c r="S31" t="s">
        <v>270</v>
      </c>
      <c r="T31">
        <v>7</v>
      </c>
      <c r="U31">
        <v>24</v>
      </c>
      <c r="V31">
        <f t="shared" si="14"/>
        <v>168</v>
      </c>
      <c r="X31" t="s">
        <v>371</v>
      </c>
      <c r="Y31">
        <v>1</v>
      </c>
      <c r="Z31">
        <v>75</v>
      </c>
      <c r="AA31">
        <f t="shared" si="16"/>
        <v>75</v>
      </c>
    </row>
    <row r="32" spans="1:47">
      <c r="A32" t="s">
        <v>390</v>
      </c>
      <c r="B32">
        <v>3</v>
      </c>
      <c r="C32">
        <v>35</v>
      </c>
      <c r="D32">
        <f t="shared" si="15"/>
        <v>105</v>
      </c>
      <c r="E32">
        <v>1</v>
      </c>
      <c r="F32">
        <f t="shared" si="9"/>
        <v>-2</v>
      </c>
      <c r="S32" t="s">
        <v>499</v>
      </c>
      <c r="X32" t="s">
        <v>290</v>
      </c>
      <c r="Y32">
        <v>6</v>
      </c>
      <c r="Z32">
        <v>44</v>
      </c>
      <c r="AA32">
        <f t="shared" si="16"/>
        <v>264</v>
      </c>
    </row>
    <row r="33" spans="1:27">
      <c r="A33" t="s">
        <v>391</v>
      </c>
      <c r="B33">
        <v>3</v>
      </c>
      <c r="C33">
        <v>35</v>
      </c>
      <c r="D33">
        <f t="shared" si="15"/>
        <v>105</v>
      </c>
      <c r="E33">
        <v>1</v>
      </c>
      <c r="F33">
        <f t="shared" si="9"/>
        <v>-2</v>
      </c>
      <c r="S33" t="s">
        <v>505</v>
      </c>
      <c r="T33">
        <v>4</v>
      </c>
      <c r="U33">
        <v>44</v>
      </c>
      <c r="V33">
        <f>U33*T33</f>
        <v>176</v>
      </c>
      <c r="X33" t="s">
        <v>322</v>
      </c>
      <c r="Y33">
        <v>5</v>
      </c>
      <c r="Z33">
        <v>35</v>
      </c>
      <c r="AA33">
        <f t="shared" si="16"/>
        <v>175</v>
      </c>
    </row>
    <row r="34" spans="1:27">
      <c r="A34" t="s">
        <v>77</v>
      </c>
      <c r="B34">
        <v>7</v>
      </c>
      <c r="C34">
        <v>40</v>
      </c>
      <c r="D34">
        <f t="shared" si="15"/>
        <v>280</v>
      </c>
      <c r="E34">
        <v>4</v>
      </c>
      <c r="F34">
        <f t="shared" si="9"/>
        <v>-3</v>
      </c>
      <c r="X34" t="s">
        <v>323</v>
      </c>
      <c r="Y34">
        <v>5</v>
      </c>
      <c r="Z34">
        <v>35</v>
      </c>
      <c r="AA34">
        <f t="shared" si="16"/>
        <v>175</v>
      </c>
    </row>
    <row r="35" spans="1:27">
      <c r="A35" t="s">
        <v>392</v>
      </c>
      <c r="B35">
        <v>2</v>
      </c>
      <c r="C35">
        <v>44</v>
      </c>
      <c r="D35">
        <f t="shared" si="15"/>
        <v>88</v>
      </c>
      <c r="E35">
        <v>6</v>
      </c>
      <c r="F35">
        <f t="shared" si="9"/>
        <v>4</v>
      </c>
      <c r="X35" t="s">
        <v>78</v>
      </c>
      <c r="Y35">
        <v>5</v>
      </c>
      <c r="Z35">
        <v>35</v>
      </c>
      <c r="AA35">
        <f t="shared" si="16"/>
        <v>175</v>
      </c>
    </row>
    <row r="36" spans="1:27">
      <c r="X36" t="s">
        <v>325</v>
      </c>
      <c r="Y36">
        <v>5</v>
      </c>
      <c r="Z36">
        <v>35</v>
      </c>
      <c r="AA36">
        <f t="shared" si="16"/>
        <v>175</v>
      </c>
    </row>
    <row r="37" spans="1:27">
      <c r="A37" t="s">
        <v>327</v>
      </c>
      <c r="B37">
        <v>7</v>
      </c>
      <c r="C37">
        <v>44</v>
      </c>
      <c r="D37">
        <f t="shared" ref="D37:D43" si="17">C37*B37</f>
        <v>308</v>
      </c>
      <c r="E37">
        <v>2</v>
      </c>
      <c r="F37">
        <f>E37-B37</f>
        <v>-5</v>
      </c>
      <c r="X37" t="s">
        <v>0</v>
      </c>
      <c r="Y37">
        <v>5</v>
      </c>
      <c r="Z37">
        <v>35</v>
      </c>
      <c r="AA37">
        <f t="shared" si="16"/>
        <v>175</v>
      </c>
    </row>
    <row r="38" spans="1:27">
      <c r="A38" t="s">
        <v>328</v>
      </c>
      <c r="B38">
        <v>7</v>
      </c>
      <c r="C38">
        <v>30</v>
      </c>
      <c r="D38">
        <f t="shared" si="17"/>
        <v>210</v>
      </c>
      <c r="E38">
        <v>2</v>
      </c>
      <c r="F38">
        <f t="shared" ref="F38:F43" si="18">E38-B38</f>
        <v>-5</v>
      </c>
      <c r="X38" t="s">
        <v>326</v>
      </c>
      <c r="Y38">
        <v>1</v>
      </c>
      <c r="Z38">
        <v>35</v>
      </c>
      <c r="AA38">
        <f t="shared" si="16"/>
        <v>35</v>
      </c>
    </row>
    <row r="39" spans="1:27">
      <c r="A39" t="s">
        <v>75</v>
      </c>
      <c r="B39">
        <v>2</v>
      </c>
      <c r="C39">
        <v>28</v>
      </c>
      <c r="D39">
        <f t="shared" si="17"/>
        <v>56</v>
      </c>
      <c r="E39">
        <v>2</v>
      </c>
      <c r="F39">
        <f t="shared" si="18"/>
        <v>0</v>
      </c>
      <c r="X39" t="s">
        <v>108</v>
      </c>
      <c r="Y39">
        <v>1</v>
      </c>
      <c r="Z39">
        <v>35</v>
      </c>
      <c r="AA39">
        <f t="shared" si="16"/>
        <v>35</v>
      </c>
    </row>
    <row r="40" spans="1:27">
      <c r="A40" t="s">
        <v>74</v>
      </c>
      <c r="B40">
        <v>7</v>
      </c>
      <c r="C40">
        <v>28</v>
      </c>
      <c r="D40">
        <f t="shared" si="17"/>
        <v>196</v>
      </c>
      <c r="E40">
        <v>2</v>
      </c>
      <c r="F40">
        <f t="shared" si="18"/>
        <v>-5</v>
      </c>
      <c r="X40" t="s">
        <v>418</v>
      </c>
      <c r="Y40">
        <v>1</v>
      </c>
      <c r="Z40">
        <v>75</v>
      </c>
      <c r="AA40">
        <f t="shared" si="16"/>
        <v>75</v>
      </c>
    </row>
    <row r="41" spans="1:27">
      <c r="A41" t="s">
        <v>429</v>
      </c>
      <c r="B41">
        <v>7</v>
      </c>
      <c r="C41">
        <v>24</v>
      </c>
      <c r="D41">
        <f t="shared" si="17"/>
        <v>168</v>
      </c>
      <c r="E41">
        <v>1</v>
      </c>
      <c r="F41">
        <f t="shared" si="18"/>
        <v>-6</v>
      </c>
      <c r="X41" t="s">
        <v>271</v>
      </c>
      <c r="Y41">
        <v>7</v>
      </c>
      <c r="Z41">
        <v>24</v>
      </c>
      <c r="AA41">
        <f t="shared" si="16"/>
        <v>168</v>
      </c>
    </row>
    <row r="42" spans="1:27">
      <c r="A42" t="s">
        <v>430</v>
      </c>
      <c r="B42">
        <v>7</v>
      </c>
      <c r="C42">
        <v>24</v>
      </c>
      <c r="D42">
        <f t="shared" si="17"/>
        <v>168</v>
      </c>
      <c r="E42">
        <v>1</v>
      </c>
      <c r="F42">
        <f t="shared" si="18"/>
        <v>-6</v>
      </c>
      <c r="X42" t="s">
        <v>272</v>
      </c>
      <c r="Y42">
        <v>7</v>
      </c>
      <c r="Z42">
        <v>24</v>
      </c>
      <c r="AA42">
        <f t="shared" si="16"/>
        <v>168</v>
      </c>
    </row>
    <row r="43" spans="1:27">
      <c r="A43" t="s">
        <v>431</v>
      </c>
      <c r="B43">
        <v>7</v>
      </c>
      <c r="C43">
        <v>24</v>
      </c>
      <c r="D43">
        <f t="shared" si="17"/>
        <v>168</v>
      </c>
      <c r="E43">
        <v>1</v>
      </c>
      <c r="F43">
        <f t="shared" si="18"/>
        <v>-6</v>
      </c>
      <c r="X43" t="s">
        <v>12</v>
      </c>
      <c r="Y43">
        <v>7</v>
      </c>
      <c r="Z43">
        <v>24</v>
      </c>
      <c r="AA43">
        <f t="shared" si="16"/>
        <v>168</v>
      </c>
    </row>
    <row r="44" spans="1:27">
      <c r="X44" t="s">
        <v>13</v>
      </c>
      <c r="Y44">
        <v>4</v>
      </c>
      <c r="Z44">
        <v>44</v>
      </c>
      <c r="AA44">
        <f t="shared" si="16"/>
        <v>176</v>
      </c>
    </row>
    <row r="45" spans="1:27">
      <c r="A45" t="s">
        <v>432</v>
      </c>
      <c r="B45">
        <v>11</v>
      </c>
      <c r="C45">
        <v>24</v>
      </c>
      <c r="D45">
        <f t="shared" ref="D45:D47" si="19">C45*B45</f>
        <v>264</v>
      </c>
      <c r="E45">
        <v>2</v>
      </c>
      <c r="F45">
        <f t="shared" si="9"/>
        <v>-9</v>
      </c>
      <c r="X45" t="s">
        <v>499</v>
      </c>
    </row>
    <row r="46" spans="1:27">
      <c r="A46" t="s">
        <v>433</v>
      </c>
      <c r="B46">
        <v>11</v>
      </c>
      <c r="C46">
        <v>24</v>
      </c>
      <c r="D46">
        <f t="shared" si="19"/>
        <v>264</v>
      </c>
      <c r="E46">
        <v>2</v>
      </c>
      <c r="F46">
        <f t="shared" si="9"/>
        <v>-9</v>
      </c>
      <c r="X46" t="s">
        <v>324</v>
      </c>
      <c r="Y46">
        <v>4</v>
      </c>
      <c r="Z46">
        <v>44</v>
      </c>
      <c r="AA46">
        <f>Z46*Y46</f>
        <v>176</v>
      </c>
    </row>
    <row r="47" spans="1:27">
      <c r="A47" t="s">
        <v>624</v>
      </c>
      <c r="B47">
        <v>5</v>
      </c>
      <c r="C47">
        <v>24</v>
      </c>
      <c r="D47">
        <f t="shared" si="19"/>
        <v>120</v>
      </c>
      <c r="E47">
        <v>1</v>
      </c>
      <c r="F47">
        <f t="shared" si="9"/>
        <v>-4</v>
      </c>
    </row>
    <row r="49" spans="1:6">
      <c r="A49" t="s">
        <v>434</v>
      </c>
      <c r="B49">
        <v>23</v>
      </c>
      <c r="C49">
        <v>24</v>
      </c>
      <c r="D49">
        <f t="shared" ref="D49" si="20">C49*B49</f>
        <v>552</v>
      </c>
      <c r="E49">
        <v>10</v>
      </c>
      <c r="F49">
        <f t="shared" si="9"/>
        <v>-13</v>
      </c>
    </row>
    <row r="51" spans="1:6">
      <c r="A51" t="s">
        <v>70</v>
      </c>
      <c r="B51">
        <v>15</v>
      </c>
      <c r="C51">
        <v>35</v>
      </c>
      <c r="D51">
        <f t="shared" ref="D51:D68" si="21">C51*B51</f>
        <v>525</v>
      </c>
      <c r="E51">
        <v>9</v>
      </c>
      <c r="F51">
        <f>E51-B51</f>
        <v>-6</v>
      </c>
    </row>
    <row r="52" spans="1:6" ht="15">
      <c r="A52" s="13" t="s">
        <v>23</v>
      </c>
      <c r="B52" s="13">
        <v>6</v>
      </c>
      <c r="C52" s="13">
        <v>35</v>
      </c>
      <c r="D52">
        <f t="shared" si="21"/>
        <v>210</v>
      </c>
      <c r="E52">
        <v>7</v>
      </c>
      <c r="F52">
        <f t="shared" ref="F52:F68" si="22">E52-B52</f>
        <v>1</v>
      </c>
    </row>
    <row r="53" spans="1:6" ht="15">
      <c r="A53" s="13" t="s">
        <v>24</v>
      </c>
      <c r="B53" s="13">
        <v>29</v>
      </c>
      <c r="C53" s="13">
        <v>35</v>
      </c>
      <c r="D53">
        <f t="shared" si="21"/>
        <v>1015</v>
      </c>
      <c r="E53">
        <v>15</v>
      </c>
      <c r="F53">
        <f t="shared" si="22"/>
        <v>-14</v>
      </c>
    </row>
    <row r="54" spans="1:6">
      <c r="A54" t="s">
        <v>148</v>
      </c>
      <c r="B54">
        <v>11</v>
      </c>
      <c r="C54">
        <v>35</v>
      </c>
      <c r="D54">
        <f t="shared" si="21"/>
        <v>385</v>
      </c>
      <c r="E54">
        <v>4</v>
      </c>
      <c r="F54">
        <f t="shared" si="22"/>
        <v>-7</v>
      </c>
    </row>
    <row r="55" spans="1:6">
      <c r="A55" t="s">
        <v>436</v>
      </c>
      <c r="B55">
        <v>9</v>
      </c>
      <c r="C55">
        <v>35</v>
      </c>
      <c r="D55">
        <f t="shared" si="21"/>
        <v>315</v>
      </c>
      <c r="E55">
        <v>6</v>
      </c>
      <c r="F55">
        <f t="shared" si="22"/>
        <v>-3</v>
      </c>
    </row>
    <row r="56" spans="1:6">
      <c r="A56" t="s">
        <v>71</v>
      </c>
      <c r="B56">
        <v>17</v>
      </c>
      <c r="C56">
        <v>35</v>
      </c>
      <c r="D56">
        <f t="shared" si="21"/>
        <v>595</v>
      </c>
      <c r="E56">
        <v>9</v>
      </c>
      <c r="F56">
        <f t="shared" si="22"/>
        <v>-8</v>
      </c>
    </row>
    <row r="57" spans="1:6">
      <c r="A57" t="s">
        <v>325</v>
      </c>
      <c r="B57">
        <v>6</v>
      </c>
      <c r="C57">
        <v>35</v>
      </c>
      <c r="D57">
        <f t="shared" si="21"/>
        <v>210</v>
      </c>
      <c r="E57">
        <v>3</v>
      </c>
      <c r="F57">
        <f t="shared" si="22"/>
        <v>-3</v>
      </c>
    </row>
    <row r="58" spans="1:6">
      <c r="A58" t="s">
        <v>26</v>
      </c>
      <c r="B58">
        <v>25</v>
      </c>
      <c r="C58">
        <v>35</v>
      </c>
      <c r="D58">
        <f t="shared" si="21"/>
        <v>875</v>
      </c>
      <c r="E58">
        <v>9</v>
      </c>
      <c r="F58">
        <f t="shared" si="22"/>
        <v>-16</v>
      </c>
    </row>
    <row r="59" spans="1:6">
      <c r="A59" t="s">
        <v>6</v>
      </c>
      <c r="B59" s="4">
        <v>1</v>
      </c>
      <c r="C59">
        <v>35</v>
      </c>
      <c r="D59">
        <f t="shared" si="21"/>
        <v>35</v>
      </c>
      <c r="E59">
        <v>0</v>
      </c>
      <c r="F59">
        <f t="shared" si="22"/>
        <v>-1</v>
      </c>
    </row>
    <row r="60" spans="1:6">
      <c r="A60" t="s">
        <v>0</v>
      </c>
      <c r="B60">
        <v>16</v>
      </c>
      <c r="C60">
        <v>35</v>
      </c>
      <c r="D60">
        <f t="shared" si="21"/>
        <v>560</v>
      </c>
      <c r="E60">
        <v>10</v>
      </c>
      <c r="F60">
        <f t="shared" si="22"/>
        <v>-6</v>
      </c>
    </row>
    <row r="61" spans="1:6">
      <c r="A61" t="s">
        <v>326</v>
      </c>
      <c r="B61">
        <v>1</v>
      </c>
      <c r="C61">
        <v>35</v>
      </c>
      <c r="D61">
        <f t="shared" si="21"/>
        <v>35</v>
      </c>
      <c r="E61">
        <v>2</v>
      </c>
      <c r="F61">
        <f t="shared" si="22"/>
        <v>1</v>
      </c>
    </row>
    <row r="62" spans="1:6">
      <c r="A62" t="s">
        <v>27</v>
      </c>
      <c r="B62">
        <v>39</v>
      </c>
      <c r="C62">
        <v>35</v>
      </c>
      <c r="D62">
        <f t="shared" si="21"/>
        <v>1365</v>
      </c>
      <c r="E62">
        <v>25</v>
      </c>
      <c r="F62">
        <f t="shared" si="22"/>
        <v>-14</v>
      </c>
    </row>
    <row r="63" spans="1:6">
      <c r="A63" t="s">
        <v>147</v>
      </c>
      <c r="B63">
        <v>14</v>
      </c>
      <c r="C63">
        <v>35</v>
      </c>
      <c r="D63">
        <f t="shared" si="21"/>
        <v>490</v>
      </c>
      <c r="E63">
        <v>0</v>
      </c>
      <c r="F63">
        <f t="shared" si="22"/>
        <v>-14</v>
      </c>
    </row>
    <row r="64" spans="1:6">
      <c r="A64" t="s">
        <v>1</v>
      </c>
      <c r="B64">
        <v>17</v>
      </c>
      <c r="C64">
        <v>35</v>
      </c>
      <c r="D64">
        <f t="shared" si="21"/>
        <v>595</v>
      </c>
      <c r="E64">
        <v>6</v>
      </c>
      <c r="F64">
        <f t="shared" si="22"/>
        <v>-11</v>
      </c>
    </row>
    <row r="65" spans="1:6">
      <c r="A65" t="s">
        <v>28</v>
      </c>
      <c r="B65">
        <v>69</v>
      </c>
      <c r="C65">
        <v>35</v>
      </c>
      <c r="D65">
        <f t="shared" si="21"/>
        <v>2415</v>
      </c>
      <c r="E65">
        <v>33</v>
      </c>
      <c r="F65">
        <f t="shared" si="22"/>
        <v>-36</v>
      </c>
    </row>
    <row r="66" spans="1:6">
      <c r="A66" t="s">
        <v>108</v>
      </c>
      <c r="B66">
        <v>5</v>
      </c>
      <c r="C66">
        <v>35</v>
      </c>
      <c r="D66">
        <f t="shared" si="21"/>
        <v>175</v>
      </c>
      <c r="E66">
        <v>2</v>
      </c>
      <c r="F66">
        <f t="shared" si="22"/>
        <v>-3</v>
      </c>
    </row>
    <row r="67" spans="1:6" ht="15">
      <c r="A67" s="13" t="s">
        <v>25</v>
      </c>
      <c r="B67" s="13">
        <v>53</v>
      </c>
      <c r="C67" s="13">
        <v>35</v>
      </c>
      <c r="D67">
        <f t="shared" si="21"/>
        <v>1855</v>
      </c>
      <c r="E67">
        <v>30</v>
      </c>
      <c r="F67">
        <f t="shared" si="22"/>
        <v>-23</v>
      </c>
    </row>
    <row r="68" spans="1:6">
      <c r="A68" t="s">
        <v>101</v>
      </c>
      <c r="B68">
        <v>3</v>
      </c>
      <c r="C68">
        <v>35</v>
      </c>
      <c r="D68">
        <f t="shared" si="21"/>
        <v>105</v>
      </c>
      <c r="E68">
        <v>1</v>
      </c>
      <c r="F68">
        <f t="shared" si="22"/>
        <v>-2</v>
      </c>
    </row>
    <row r="70" spans="1:6">
      <c r="A70" t="s">
        <v>251</v>
      </c>
      <c r="B70">
        <v>25</v>
      </c>
      <c r="C70">
        <v>24</v>
      </c>
      <c r="D70">
        <f t="shared" ref="D70" si="23">C70*B70</f>
        <v>600</v>
      </c>
      <c r="E70">
        <v>9</v>
      </c>
      <c r="F70">
        <f t="shared" si="9"/>
        <v>-16</v>
      </c>
    </row>
    <row r="72" spans="1:6">
      <c r="A72" t="s">
        <v>252</v>
      </c>
      <c r="B72">
        <v>14</v>
      </c>
      <c r="C72">
        <v>24</v>
      </c>
      <c r="D72">
        <f t="shared" ref="D72:D77" si="24">C72*B72</f>
        <v>336</v>
      </c>
      <c r="E72">
        <v>1</v>
      </c>
      <c r="F72">
        <f t="shared" si="9"/>
        <v>-13</v>
      </c>
    </row>
    <row r="73" spans="1:6">
      <c r="A73" t="s">
        <v>269</v>
      </c>
      <c r="B73">
        <v>8</v>
      </c>
      <c r="C73">
        <v>24</v>
      </c>
      <c r="D73">
        <f t="shared" si="24"/>
        <v>192</v>
      </c>
      <c r="E73">
        <v>2</v>
      </c>
      <c r="F73">
        <f t="shared" si="9"/>
        <v>-6</v>
      </c>
    </row>
    <row r="74" spans="1:6">
      <c r="A74" t="s">
        <v>270</v>
      </c>
      <c r="B74">
        <v>8</v>
      </c>
      <c r="C74">
        <v>24</v>
      </c>
      <c r="D74">
        <f t="shared" si="24"/>
        <v>192</v>
      </c>
      <c r="E74">
        <v>2</v>
      </c>
      <c r="F74">
        <f t="shared" si="9"/>
        <v>-6</v>
      </c>
    </row>
    <row r="75" spans="1:6">
      <c r="A75" t="s">
        <v>271</v>
      </c>
      <c r="B75">
        <v>10</v>
      </c>
      <c r="C75">
        <v>24</v>
      </c>
      <c r="D75">
        <f t="shared" si="24"/>
        <v>240</v>
      </c>
      <c r="E75">
        <v>4</v>
      </c>
      <c r="F75">
        <f t="shared" si="9"/>
        <v>-6</v>
      </c>
    </row>
    <row r="76" spans="1:6">
      <c r="A76" t="s">
        <v>272</v>
      </c>
      <c r="B76">
        <v>8</v>
      </c>
      <c r="C76">
        <v>24</v>
      </c>
      <c r="D76">
        <f t="shared" si="24"/>
        <v>192</v>
      </c>
      <c r="E76">
        <v>2</v>
      </c>
      <c r="F76">
        <f t="shared" si="9"/>
        <v>-6</v>
      </c>
    </row>
    <row r="77" spans="1:6">
      <c r="A77" t="s">
        <v>321</v>
      </c>
      <c r="B77">
        <v>8</v>
      </c>
      <c r="C77">
        <v>24</v>
      </c>
      <c r="D77">
        <f t="shared" si="24"/>
        <v>192</v>
      </c>
      <c r="E77">
        <v>1</v>
      </c>
      <c r="F77">
        <f t="shared" si="9"/>
        <v>-7</v>
      </c>
    </row>
    <row r="78" spans="1:6">
      <c r="A78" t="s">
        <v>273</v>
      </c>
      <c r="B78" s="4">
        <v>4</v>
      </c>
      <c r="C78">
        <v>24</v>
      </c>
      <c r="D78">
        <v>48</v>
      </c>
      <c r="E78">
        <v>1</v>
      </c>
      <c r="F78">
        <f t="shared" si="9"/>
        <v>-3</v>
      </c>
    </row>
    <row r="80" spans="1:6">
      <c r="A80" t="s">
        <v>29</v>
      </c>
      <c r="B80">
        <v>17</v>
      </c>
      <c r="C80">
        <v>44</v>
      </c>
      <c r="D80">
        <f>C80*B80</f>
        <v>748</v>
      </c>
    </row>
    <row r="82" spans="1:6">
      <c r="D82">
        <f>SUM(D4:D80)</f>
        <v>25254</v>
      </c>
      <c r="E82" t="s">
        <v>453</v>
      </c>
    </row>
    <row r="83" spans="1:6">
      <c r="A83" t="s">
        <v>276</v>
      </c>
    </row>
    <row r="85" spans="1:6">
      <c r="A85" t="s">
        <v>573</v>
      </c>
      <c r="B85">
        <v>19</v>
      </c>
      <c r="C85">
        <v>44</v>
      </c>
      <c r="D85">
        <f t="shared" ref="D85:D90" si="25">C85*B85</f>
        <v>836</v>
      </c>
      <c r="E85">
        <v>15</v>
      </c>
      <c r="F85">
        <f t="shared" ref="F85:F90" si="26">E85-B85</f>
        <v>-4</v>
      </c>
    </row>
    <row r="86" spans="1:6">
      <c r="A86" t="s">
        <v>274</v>
      </c>
      <c r="B86">
        <v>6</v>
      </c>
      <c r="C86">
        <v>44</v>
      </c>
      <c r="D86">
        <f t="shared" si="25"/>
        <v>264</v>
      </c>
      <c r="E86">
        <v>1</v>
      </c>
      <c r="F86">
        <f t="shared" si="26"/>
        <v>-5</v>
      </c>
    </row>
    <row r="87" spans="1:6">
      <c r="A87" t="s">
        <v>275</v>
      </c>
      <c r="B87">
        <v>17</v>
      </c>
      <c r="C87">
        <v>25</v>
      </c>
      <c r="D87">
        <f t="shared" si="25"/>
        <v>425</v>
      </c>
      <c r="E87">
        <v>7</v>
      </c>
      <c r="F87">
        <f t="shared" si="26"/>
        <v>-10</v>
      </c>
    </row>
    <row r="88" spans="1:6">
      <c r="A88" t="s">
        <v>277</v>
      </c>
      <c r="B88">
        <v>12</v>
      </c>
      <c r="C88">
        <v>44</v>
      </c>
      <c r="D88">
        <f t="shared" si="25"/>
        <v>528</v>
      </c>
      <c r="E88">
        <v>16</v>
      </c>
      <c r="F88">
        <f t="shared" si="26"/>
        <v>4</v>
      </c>
    </row>
    <row r="89" spans="1:6">
      <c r="A89" t="s">
        <v>278</v>
      </c>
      <c r="B89">
        <v>10</v>
      </c>
      <c r="C89">
        <v>24</v>
      </c>
      <c r="D89">
        <f t="shared" si="25"/>
        <v>240</v>
      </c>
      <c r="E89">
        <v>5</v>
      </c>
      <c r="F89">
        <f t="shared" si="26"/>
        <v>-5</v>
      </c>
    </row>
    <row r="90" spans="1:6">
      <c r="A90" t="s">
        <v>279</v>
      </c>
      <c r="B90">
        <v>7</v>
      </c>
      <c r="C90">
        <v>44</v>
      </c>
      <c r="D90">
        <f t="shared" si="25"/>
        <v>308</v>
      </c>
      <c r="E90">
        <v>0</v>
      </c>
      <c r="F90">
        <f t="shared" si="26"/>
        <v>-7</v>
      </c>
    </row>
    <row r="93" spans="1:6">
      <c r="A93" t="s">
        <v>589</v>
      </c>
    </row>
    <row r="95" spans="1:6" ht="25" customHeight="1">
      <c r="A95" s="12" t="s">
        <v>591</v>
      </c>
      <c r="B95">
        <f>SUM(D6+D7+D8+D10+D12+D15+D18+D45+D46+D72+D80)</f>
        <v>3724</v>
      </c>
      <c r="C95" s="14">
        <f>B95/D82</f>
        <v>0.14746178823156728</v>
      </c>
    </row>
    <row r="96" spans="1:6" ht="30" customHeight="1">
      <c r="A96" s="12" t="s">
        <v>592</v>
      </c>
      <c r="B96">
        <f>SUM(D56+D58+D59+D60+D62+D63+D64+D65)</f>
        <v>6930</v>
      </c>
      <c r="C96" s="14">
        <f>B96/D82</f>
        <v>0.27441197434069853</v>
      </c>
    </row>
    <row r="97" spans="1:3">
      <c r="C97" s="14"/>
    </row>
    <row r="98" spans="1:3">
      <c r="A98" t="s">
        <v>454</v>
      </c>
      <c r="C98" s="14"/>
    </row>
    <row r="99" spans="1:3">
      <c r="A99" t="s">
        <v>593</v>
      </c>
      <c r="B99">
        <f>(D51+D54+D55+D57+D61+D66+D68)</f>
        <v>1750</v>
      </c>
      <c r="C99" s="14">
        <f>B99/D82</f>
        <v>6.9295953116338002E-2</v>
      </c>
    </row>
    <row r="100" spans="1:3">
      <c r="A100" t="s">
        <v>594</v>
      </c>
      <c r="B100">
        <f>SUM(D77+D76+D75+D74+D73+D78+D19+D20+D21+D22+D23+D24+D25)</f>
        <v>3576</v>
      </c>
      <c r="C100" s="14">
        <f>B100/D82</f>
        <v>0.14160133048229984</v>
      </c>
    </row>
    <row r="101" spans="1:3">
      <c r="A101" t="s">
        <v>595</v>
      </c>
      <c r="B101">
        <f>SUM(D70+D49+D46+D45+D16+D14+D13+D11+D4)</f>
        <v>3840</v>
      </c>
      <c r="C101" s="14">
        <f>B101/D82</f>
        <v>0.15205511998099311</v>
      </c>
    </row>
    <row r="102" spans="1:3">
      <c r="A102" t="s">
        <v>596</v>
      </c>
      <c r="B102">
        <f>SUM(D37:D43)</f>
        <v>1274</v>
      </c>
      <c r="C102" s="14">
        <f>B102/D82</f>
        <v>5.0447453868694071E-2</v>
      </c>
    </row>
    <row r="103" spans="1:3">
      <c r="A103" t="s">
        <v>452</v>
      </c>
      <c r="B103">
        <f>SUM(D27:D35)</f>
        <v>1488</v>
      </c>
      <c r="C103" s="14">
        <f>B103/D82</f>
        <v>5.8921358992634829E-2</v>
      </c>
    </row>
    <row r="104" spans="1:3">
      <c r="C104" s="14"/>
    </row>
    <row r="105" spans="1:3">
      <c r="C105" s="14"/>
    </row>
    <row r="106" spans="1:3">
      <c r="A106" t="s">
        <v>590</v>
      </c>
      <c r="B106">
        <f>SUM(D52+D53+D67)</f>
        <v>3080</v>
      </c>
      <c r="C106" s="14">
        <f>B106/D82</f>
        <v>0.12196087748475488</v>
      </c>
    </row>
  </sheetData>
  <sortState ref="N4:Q31">
    <sortCondition ref="N4"/>
  </sortState>
  <mergeCells count="8">
    <mergeCell ref="AM1:AP1"/>
    <mergeCell ref="AR1:AU1"/>
    <mergeCell ref="I1:L1"/>
    <mergeCell ref="N1:Q1"/>
    <mergeCell ref="S1:V1"/>
    <mergeCell ref="X1:AA1"/>
    <mergeCell ref="AC1:AF1"/>
    <mergeCell ref="AH1:AK1"/>
  </mergeCells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3"/>
  <sheetViews>
    <sheetView tabSelected="1" topLeftCell="A73" workbookViewId="0">
      <selection activeCell="B116" sqref="B116"/>
    </sheetView>
  </sheetViews>
  <sheetFormatPr baseColWidth="10" defaultColWidth="11" defaultRowHeight="13" x14ac:dyDescent="0"/>
  <cols>
    <col min="5" max="5" width="3.42578125" customWidth="1"/>
  </cols>
  <sheetData>
    <row r="1" spans="1:77" ht="27" customHeight="1">
      <c r="A1" s="1" t="s">
        <v>660</v>
      </c>
      <c r="B1" s="2"/>
      <c r="C1" s="2"/>
      <c r="D1" s="2"/>
      <c r="F1" s="9" t="s">
        <v>394</v>
      </c>
      <c r="G1" s="11"/>
      <c r="I1" s="21" t="s">
        <v>530</v>
      </c>
      <c r="J1" s="21"/>
      <c r="K1" s="21"/>
      <c r="L1" s="21"/>
      <c r="N1" s="21" t="s">
        <v>236</v>
      </c>
      <c r="O1" s="21"/>
      <c r="P1" s="21"/>
      <c r="Q1" s="21"/>
      <c r="S1" s="21" t="s">
        <v>345</v>
      </c>
      <c r="T1" s="21"/>
      <c r="U1" s="21"/>
      <c r="V1" s="21"/>
      <c r="X1" s="21" t="s">
        <v>657</v>
      </c>
      <c r="Y1" s="21"/>
      <c r="Z1" s="21"/>
      <c r="AA1" s="21"/>
      <c r="AC1" s="26" t="s">
        <v>614</v>
      </c>
      <c r="AD1" s="26"/>
      <c r="AE1" s="26"/>
      <c r="AF1" s="26"/>
      <c r="AH1" s="21" t="s">
        <v>615</v>
      </c>
      <c r="AI1" s="21"/>
      <c r="AJ1" s="21"/>
      <c r="AK1" s="21"/>
      <c r="AM1" s="21" t="s">
        <v>616</v>
      </c>
      <c r="AN1" s="21"/>
      <c r="AO1" s="21"/>
      <c r="AP1" s="21"/>
      <c r="AR1" s="21" t="s">
        <v>658</v>
      </c>
      <c r="AS1" s="21"/>
      <c r="AT1" s="21"/>
      <c r="AU1" s="21"/>
      <c r="AW1" s="21" t="s">
        <v>597</v>
      </c>
      <c r="AX1" s="21"/>
      <c r="AY1" s="21"/>
      <c r="AZ1" s="21"/>
      <c r="BB1" s="21" t="s">
        <v>598</v>
      </c>
      <c r="BC1" s="21"/>
      <c r="BD1" s="21"/>
      <c r="BE1" s="21"/>
      <c r="BG1" s="21" t="s">
        <v>15</v>
      </c>
      <c r="BH1" s="21"/>
      <c r="BI1" s="21"/>
      <c r="BJ1" s="21"/>
      <c r="BL1" s="22" t="s">
        <v>599</v>
      </c>
      <c r="BM1" s="22"/>
      <c r="BN1" s="22"/>
      <c r="BO1" s="22"/>
      <c r="BQ1" s="22" t="s">
        <v>600</v>
      </c>
      <c r="BR1" s="22"/>
      <c r="BS1" s="22"/>
      <c r="BT1" s="22"/>
      <c r="BV1" s="22" t="s">
        <v>670</v>
      </c>
      <c r="BW1" s="22"/>
      <c r="BX1" s="22"/>
      <c r="BY1" s="22"/>
    </row>
    <row r="2" spans="1:77" ht="26">
      <c r="B2" t="s">
        <v>395</v>
      </c>
      <c r="C2" t="s">
        <v>396</v>
      </c>
      <c r="D2" t="s">
        <v>397</v>
      </c>
      <c r="F2" t="s">
        <v>507</v>
      </c>
      <c r="G2" s="10" t="s">
        <v>17</v>
      </c>
      <c r="I2" t="s">
        <v>281</v>
      </c>
      <c r="J2" t="s">
        <v>282</v>
      </c>
      <c r="K2" t="s">
        <v>283</v>
      </c>
      <c r="L2" s="6" t="s">
        <v>478</v>
      </c>
      <c r="N2" t="s">
        <v>281</v>
      </c>
      <c r="O2" t="s">
        <v>282</v>
      </c>
      <c r="P2" t="s">
        <v>283</v>
      </c>
      <c r="Q2" s="6" t="s">
        <v>478</v>
      </c>
      <c r="S2" t="s">
        <v>281</v>
      </c>
      <c r="T2" t="s">
        <v>282</v>
      </c>
      <c r="U2" t="s">
        <v>283</v>
      </c>
      <c r="V2" s="6" t="s">
        <v>478</v>
      </c>
      <c r="X2" t="s">
        <v>281</v>
      </c>
      <c r="Y2" t="s">
        <v>282</v>
      </c>
      <c r="Z2" t="s">
        <v>283</v>
      </c>
      <c r="AA2" s="6" t="s">
        <v>478</v>
      </c>
      <c r="AC2" t="s">
        <v>281</v>
      </c>
      <c r="AD2" t="s">
        <v>282</v>
      </c>
      <c r="AE2" t="s">
        <v>283</v>
      </c>
      <c r="AF2" s="6" t="s">
        <v>478</v>
      </c>
      <c r="AH2" t="s">
        <v>281</v>
      </c>
      <c r="AI2" t="s">
        <v>282</v>
      </c>
      <c r="AJ2" t="s">
        <v>283</v>
      </c>
      <c r="AK2" s="6" t="s">
        <v>478</v>
      </c>
      <c r="AM2" t="s">
        <v>281</v>
      </c>
      <c r="AN2" t="s">
        <v>282</v>
      </c>
      <c r="AO2" t="s">
        <v>283</v>
      </c>
      <c r="AP2" s="6" t="s">
        <v>478</v>
      </c>
      <c r="AR2" t="s">
        <v>281</v>
      </c>
      <c r="AS2" t="s">
        <v>282</v>
      </c>
      <c r="AT2" t="s">
        <v>283</v>
      </c>
      <c r="AU2" s="6" t="s">
        <v>478</v>
      </c>
      <c r="AW2" t="s">
        <v>281</v>
      </c>
      <c r="AX2" t="s">
        <v>282</v>
      </c>
      <c r="AY2" t="s">
        <v>283</v>
      </c>
      <c r="AZ2" s="6" t="s">
        <v>478</v>
      </c>
      <c r="BB2" t="s">
        <v>281</v>
      </c>
      <c r="BC2" t="s">
        <v>282</v>
      </c>
      <c r="BD2" t="s">
        <v>283</v>
      </c>
      <c r="BE2" s="6" t="s">
        <v>478</v>
      </c>
      <c r="BG2" t="s">
        <v>281</v>
      </c>
      <c r="BH2" t="s">
        <v>282</v>
      </c>
      <c r="BI2" t="s">
        <v>283</v>
      </c>
      <c r="BJ2" s="6" t="s">
        <v>478</v>
      </c>
      <c r="BL2" t="s">
        <v>281</v>
      </c>
      <c r="BM2" t="s">
        <v>282</v>
      </c>
      <c r="BN2" t="s">
        <v>283</v>
      </c>
      <c r="BO2" s="6" t="s">
        <v>478</v>
      </c>
      <c r="BQ2" t="s">
        <v>281</v>
      </c>
      <c r="BR2" t="s">
        <v>282</v>
      </c>
      <c r="BS2" t="s">
        <v>283</v>
      </c>
      <c r="BT2" s="6" t="s">
        <v>478</v>
      </c>
      <c r="BV2" t="s">
        <v>281</v>
      </c>
      <c r="BW2" t="s">
        <v>282</v>
      </c>
      <c r="BX2" t="s">
        <v>283</v>
      </c>
      <c r="BY2" s="19" t="s">
        <v>478</v>
      </c>
    </row>
    <row r="3" spans="1:77">
      <c r="L3" s="6"/>
      <c r="Q3" s="6"/>
      <c r="V3" s="6"/>
      <c r="AA3" s="6"/>
      <c r="AK3" s="6"/>
      <c r="AP3" s="6"/>
      <c r="AU3" s="6"/>
      <c r="AZ3" s="6"/>
      <c r="BE3" s="6"/>
      <c r="BJ3" s="6"/>
      <c r="BL3" t="s">
        <v>398</v>
      </c>
      <c r="BM3">
        <v>1</v>
      </c>
      <c r="BN3">
        <v>44</v>
      </c>
      <c r="BO3">
        <f t="shared" ref="BO3:BO16" si="0">BN3*BM3</f>
        <v>44</v>
      </c>
      <c r="BQ3" t="s">
        <v>124</v>
      </c>
      <c r="BR3">
        <v>3</v>
      </c>
      <c r="BS3">
        <v>44</v>
      </c>
      <c r="BT3">
        <f t="shared" ref="BT3:BT13" si="1">BS3*BR3</f>
        <v>132</v>
      </c>
      <c r="BV3" t="s">
        <v>675</v>
      </c>
      <c r="BW3">
        <v>3</v>
      </c>
      <c r="BX3">
        <v>20</v>
      </c>
      <c r="BY3">
        <f>BX3*BW3</f>
        <v>60</v>
      </c>
    </row>
    <row r="4" spans="1:77">
      <c r="A4" t="s">
        <v>578</v>
      </c>
      <c r="B4">
        <v>2</v>
      </c>
      <c r="C4">
        <v>24</v>
      </c>
      <c r="D4">
        <f t="shared" ref="D4:D13" si="2">C4*B4</f>
        <v>48</v>
      </c>
      <c r="F4">
        <v>1</v>
      </c>
      <c r="G4">
        <f>F4-B4</f>
        <v>-1</v>
      </c>
      <c r="I4" t="s">
        <v>21</v>
      </c>
      <c r="J4">
        <v>3</v>
      </c>
      <c r="K4">
        <v>44</v>
      </c>
      <c r="L4">
        <f t="shared" ref="L4:L10" si="3">K4*J4</f>
        <v>132</v>
      </c>
      <c r="N4" t="s">
        <v>663</v>
      </c>
      <c r="O4">
        <v>2</v>
      </c>
      <c r="P4">
        <v>24</v>
      </c>
      <c r="Q4">
        <f>P4*O4</f>
        <v>48</v>
      </c>
      <c r="S4" t="s">
        <v>188</v>
      </c>
      <c r="T4">
        <v>1</v>
      </c>
      <c r="U4">
        <v>44</v>
      </c>
      <c r="V4">
        <f t="shared" ref="V4:V28" si="4">U4*T4</f>
        <v>44</v>
      </c>
      <c r="X4" t="s">
        <v>188</v>
      </c>
      <c r="Y4">
        <v>1</v>
      </c>
      <c r="Z4">
        <v>44</v>
      </c>
      <c r="AA4">
        <f t="shared" ref="AA4:AA8" si="5">Z4*Y4</f>
        <v>44</v>
      </c>
      <c r="AC4" t="s">
        <v>240</v>
      </c>
      <c r="AD4">
        <v>1</v>
      </c>
      <c r="AE4">
        <v>44</v>
      </c>
      <c r="AF4">
        <f>AE4*AD4</f>
        <v>44</v>
      </c>
      <c r="AH4" t="s">
        <v>188</v>
      </c>
      <c r="AI4">
        <v>1</v>
      </c>
      <c r="AJ4">
        <v>44</v>
      </c>
      <c r="AK4">
        <f t="shared" ref="AK4:AK19" si="6">AJ4*AI4</f>
        <v>44</v>
      </c>
      <c r="AM4" t="s">
        <v>398</v>
      </c>
      <c r="AN4">
        <v>5</v>
      </c>
      <c r="AO4">
        <v>44</v>
      </c>
      <c r="AP4">
        <f t="shared" ref="AP4:AP17" si="7">AO4*AN4</f>
        <v>220</v>
      </c>
      <c r="AR4" t="s">
        <v>35</v>
      </c>
      <c r="AS4">
        <v>2</v>
      </c>
      <c r="AT4">
        <v>24</v>
      </c>
      <c r="AU4">
        <f>AT4*AS4</f>
        <v>48</v>
      </c>
      <c r="AW4" t="s">
        <v>274</v>
      </c>
      <c r="AX4">
        <v>1</v>
      </c>
      <c r="AY4">
        <v>44</v>
      </c>
      <c r="AZ4">
        <f>AY4*AX4</f>
        <v>44</v>
      </c>
      <c r="BB4" t="s">
        <v>89</v>
      </c>
      <c r="BC4">
        <v>1</v>
      </c>
      <c r="BD4">
        <v>44</v>
      </c>
      <c r="BE4">
        <f>BC4*BD4</f>
        <v>44</v>
      </c>
      <c r="BG4" t="s">
        <v>525</v>
      </c>
      <c r="BH4">
        <v>6</v>
      </c>
      <c r="BI4">
        <v>44</v>
      </c>
      <c r="BJ4">
        <f t="shared" ref="BJ4:BJ27" si="8">BI4*BH4</f>
        <v>264</v>
      </c>
      <c r="BL4" t="s">
        <v>399</v>
      </c>
      <c r="BM4">
        <v>1</v>
      </c>
      <c r="BN4">
        <v>44</v>
      </c>
      <c r="BO4">
        <f t="shared" si="0"/>
        <v>44</v>
      </c>
      <c r="BQ4" t="s">
        <v>130</v>
      </c>
      <c r="BR4">
        <v>3</v>
      </c>
      <c r="BS4">
        <v>44</v>
      </c>
      <c r="BT4">
        <f t="shared" si="1"/>
        <v>132</v>
      </c>
      <c r="BV4" t="s">
        <v>672</v>
      </c>
      <c r="BW4">
        <v>50</v>
      </c>
      <c r="BX4">
        <v>5</v>
      </c>
      <c r="BY4">
        <f t="shared" ref="BY4:BY13" si="9">BX4*BW4</f>
        <v>250</v>
      </c>
    </row>
    <row r="5" spans="1:77">
      <c r="A5" t="s">
        <v>579</v>
      </c>
      <c r="B5">
        <v>2</v>
      </c>
      <c r="C5">
        <v>24</v>
      </c>
      <c r="D5">
        <f t="shared" si="2"/>
        <v>48</v>
      </c>
      <c r="F5">
        <v>2</v>
      </c>
      <c r="G5">
        <f t="shared" ref="G5:G65" si="10">F5-B5</f>
        <v>0</v>
      </c>
      <c r="I5" t="s">
        <v>509</v>
      </c>
      <c r="J5">
        <v>2</v>
      </c>
      <c r="K5">
        <v>44</v>
      </c>
      <c r="L5">
        <f t="shared" si="3"/>
        <v>88</v>
      </c>
      <c r="N5" t="s">
        <v>518</v>
      </c>
      <c r="O5">
        <v>2</v>
      </c>
      <c r="P5">
        <v>12</v>
      </c>
      <c r="Q5">
        <f>P5*O5</f>
        <v>24</v>
      </c>
      <c r="S5" t="s">
        <v>352</v>
      </c>
      <c r="T5">
        <v>2</v>
      </c>
      <c r="U5">
        <v>24</v>
      </c>
      <c r="V5">
        <f t="shared" si="4"/>
        <v>48</v>
      </c>
      <c r="X5" t="s">
        <v>250</v>
      </c>
      <c r="Y5">
        <v>2</v>
      </c>
      <c r="Z5">
        <v>25</v>
      </c>
      <c r="AA5">
        <f t="shared" si="5"/>
        <v>50</v>
      </c>
      <c r="AC5" t="s">
        <v>241</v>
      </c>
      <c r="AD5">
        <v>1</v>
      </c>
      <c r="AE5">
        <v>44</v>
      </c>
      <c r="AF5">
        <f t="shared" ref="AF5:AF24" si="11">AE5*AD5</f>
        <v>44</v>
      </c>
      <c r="AH5" t="s">
        <v>91</v>
      </c>
      <c r="AI5">
        <v>2</v>
      </c>
      <c r="AJ5">
        <v>25</v>
      </c>
      <c r="AK5">
        <f t="shared" si="6"/>
        <v>50</v>
      </c>
      <c r="AM5" t="s">
        <v>402</v>
      </c>
      <c r="AN5">
        <v>5</v>
      </c>
      <c r="AO5">
        <v>44</v>
      </c>
      <c r="AP5">
        <f t="shared" si="7"/>
        <v>220</v>
      </c>
      <c r="AR5" t="s">
        <v>89</v>
      </c>
      <c r="AS5">
        <v>1</v>
      </c>
      <c r="AT5">
        <v>44</v>
      </c>
      <c r="AU5">
        <f>AS5*AT5</f>
        <v>44</v>
      </c>
      <c r="AW5" t="s">
        <v>289</v>
      </c>
      <c r="AX5">
        <v>2</v>
      </c>
      <c r="AY5">
        <v>44</v>
      </c>
      <c r="AZ5">
        <f>AY5*AX5</f>
        <v>88</v>
      </c>
      <c r="BB5" t="s">
        <v>114</v>
      </c>
      <c r="BC5">
        <v>2</v>
      </c>
      <c r="BD5">
        <v>24</v>
      </c>
      <c r="BE5">
        <f>BD5*BC5</f>
        <v>48</v>
      </c>
      <c r="BG5" t="s">
        <v>528</v>
      </c>
      <c r="BH5">
        <v>4</v>
      </c>
      <c r="BI5">
        <v>25</v>
      </c>
      <c r="BJ5">
        <f t="shared" si="8"/>
        <v>100</v>
      </c>
      <c r="BL5" t="s">
        <v>400</v>
      </c>
      <c r="BM5">
        <v>1</v>
      </c>
      <c r="BN5">
        <v>44</v>
      </c>
      <c r="BO5">
        <f t="shared" si="0"/>
        <v>44</v>
      </c>
      <c r="BQ5" t="s">
        <v>131</v>
      </c>
      <c r="BR5">
        <v>3</v>
      </c>
      <c r="BS5">
        <v>44</v>
      </c>
      <c r="BT5">
        <f t="shared" si="1"/>
        <v>132</v>
      </c>
      <c r="BV5" t="s">
        <v>671</v>
      </c>
      <c r="BW5">
        <v>2</v>
      </c>
      <c r="BX5">
        <v>30</v>
      </c>
      <c r="BY5">
        <f t="shared" si="9"/>
        <v>60</v>
      </c>
    </row>
    <row r="6" spans="1:77">
      <c r="A6" t="s">
        <v>580</v>
      </c>
      <c r="B6">
        <v>2</v>
      </c>
      <c r="C6">
        <v>24</v>
      </c>
      <c r="D6">
        <f t="shared" si="2"/>
        <v>48</v>
      </c>
      <c r="F6">
        <v>1</v>
      </c>
      <c r="G6">
        <f t="shared" si="10"/>
        <v>-1</v>
      </c>
      <c r="I6" t="s">
        <v>357</v>
      </c>
      <c r="J6">
        <v>3</v>
      </c>
      <c r="K6">
        <v>24</v>
      </c>
      <c r="L6">
        <f t="shared" si="3"/>
        <v>72</v>
      </c>
      <c r="N6" t="s">
        <v>238</v>
      </c>
      <c r="O6">
        <v>3</v>
      </c>
      <c r="P6">
        <v>16</v>
      </c>
      <c r="Q6">
        <f>P6*O6</f>
        <v>48</v>
      </c>
      <c r="S6" t="s">
        <v>349</v>
      </c>
      <c r="T6">
        <v>2</v>
      </c>
      <c r="U6">
        <v>24</v>
      </c>
      <c r="V6">
        <f t="shared" si="4"/>
        <v>48</v>
      </c>
      <c r="X6" t="s">
        <v>112</v>
      </c>
      <c r="Y6">
        <v>1</v>
      </c>
      <c r="Z6">
        <v>44</v>
      </c>
      <c r="AA6">
        <f t="shared" si="5"/>
        <v>44</v>
      </c>
      <c r="AC6" t="s">
        <v>343</v>
      </c>
      <c r="AD6">
        <v>1</v>
      </c>
      <c r="AE6">
        <v>27</v>
      </c>
      <c r="AF6">
        <f t="shared" si="11"/>
        <v>27</v>
      </c>
      <c r="AH6" t="s">
        <v>289</v>
      </c>
      <c r="AI6">
        <v>2</v>
      </c>
      <c r="AJ6">
        <v>44</v>
      </c>
      <c r="AK6">
        <f t="shared" si="6"/>
        <v>88</v>
      </c>
      <c r="AM6" t="s">
        <v>567</v>
      </c>
      <c r="AN6">
        <v>5</v>
      </c>
      <c r="AO6">
        <v>44</v>
      </c>
      <c r="AP6">
        <f t="shared" si="7"/>
        <v>220</v>
      </c>
      <c r="AR6" t="s">
        <v>289</v>
      </c>
      <c r="AS6">
        <v>8</v>
      </c>
      <c r="AT6">
        <v>44</v>
      </c>
      <c r="AU6">
        <f t="shared" ref="AU6:AU15" si="12">AT6*AS6</f>
        <v>352</v>
      </c>
      <c r="AW6" t="s">
        <v>219</v>
      </c>
      <c r="AX6">
        <v>2</v>
      </c>
      <c r="AY6">
        <v>25</v>
      </c>
      <c r="AZ6">
        <f>AY6*AX6</f>
        <v>50</v>
      </c>
      <c r="BB6" t="s">
        <v>330</v>
      </c>
      <c r="BC6">
        <v>1</v>
      </c>
      <c r="BD6">
        <v>44</v>
      </c>
      <c r="BE6">
        <f t="shared" ref="BE6:BE13" si="13">BD6*BC6</f>
        <v>44</v>
      </c>
      <c r="BG6" t="s">
        <v>529</v>
      </c>
      <c r="BH6">
        <v>3</v>
      </c>
      <c r="BI6">
        <v>24</v>
      </c>
      <c r="BJ6">
        <f t="shared" si="8"/>
        <v>72</v>
      </c>
      <c r="BL6" t="s">
        <v>401</v>
      </c>
      <c r="BM6">
        <v>1</v>
      </c>
      <c r="BN6">
        <v>44</v>
      </c>
      <c r="BO6">
        <f t="shared" si="0"/>
        <v>44</v>
      </c>
      <c r="BQ6" t="s">
        <v>126</v>
      </c>
      <c r="BR6">
        <v>3</v>
      </c>
      <c r="BS6">
        <v>44</v>
      </c>
      <c r="BT6">
        <f t="shared" si="1"/>
        <v>132</v>
      </c>
      <c r="BV6" t="s">
        <v>674</v>
      </c>
      <c r="BW6">
        <v>3</v>
      </c>
      <c r="BX6">
        <v>20</v>
      </c>
      <c r="BY6">
        <f t="shared" si="9"/>
        <v>60</v>
      </c>
    </row>
    <row r="7" spans="1:77">
      <c r="A7" t="s">
        <v>581</v>
      </c>
      <c r="B7">
        <v>2</v>
      </c>
      <c r="C7">
        <v>24</v>
      </c>
      <c r="D7">
        <f t="shared" si="2"/>
        <v>48</v>
      </c>
      <c r="F7">
        <v>2</v>
      </c>
      <c r="G7">
        <f t="shared" si="10"/>
        <v>0</v>
      </c>
      <c r="I7" t="s">
        <v>219</v>
      </c>
      <c r="J7">
        <v>3</v>
      </c>
      <c r="K7">
        <v>25</v>
      </c>
      <c r="L7">
        <f t="shared" si="3"/>
        <v>75</v>
      </c>
      <c r="N7" t="s">
        <v>521</v>
      </c>
      <c r="O7">
        <v>2</v>
      </c>
      <c r="P7">
        <v>24</v>
      </c>
      <c r="Q7">
        <f>P7*O7</f>
        <v>48</v>
      </c>
      <c r="S7" t="s">
        <v>185</v>
      </c>
      <c r="T7">
        <v>2</v>
      </c>
      <c r="U7">
        <v>24</v>
      </c>
      <c r="V7">
        <f t="shared" si="4"/>
        <v>48</v>
      </c>
      <c r="X7" t="s">
        <v>219</v>
      </c>
      <c r="Y7">
        <v>2</v>
      </c>
      <c r="Z7">
        <v>25</v>
      </c>
      <c r="AA7">
        <f t="shared" si="5"/>
        <v>50</v>
      </c>
      <c r="AC7" t="s">
        <v>200</v>
      </c>
      <c r="AD7">
        <v>1</v>
      </c>
      <c r="AE7">
        <v>27</v>
      </c>
      <c r="AF7">
        <f t="shared" si="11"/>
        <v>27</v>
      </c>
      <c r="AH7" t="s">
        <v>219</v>
      </c>
      <c r="AI7">
        <v>2</v>
      </c>
      <c r="AJ7">
        <v>25</v>
      </c>
      <c r="AK7">
        <f t="shared" si="6"/>
        <v>50</v>
      </c>
      <c r="AM7" t="s">
        <v>568</v>
      </c>
      <c r="AN7">
        <v>5</v>
      </c>
      <c r="AO7">
        <v>44</v>
      </c>
      <c r="AP7">
        <f t="shared" si="7"/>
        <v>220</v>
      </c>
      <c r="AR7" t="s">
        <v>92</v>
      </c>
      <c r="AS7">
        <v>1</v>
      </c>
      <c r="AT7">
        <v>44</v>
      </c>
      <c r="AU7">
        <f t="shared" si="12"/>
        <v>44</v>
      </c>
      <c r="AW7" t="s">
        <v>220</v>
      </c>
      <c r="AX7">
        <v>2</v>
      </c>
      <c r="AY7">
        <v>25</v>
      </c>
      <c r="AZ7">
        <f>AY7*AX7</f>
        <v>50</v>
      </c>
      <c r="BB7" t="s">
        <v>120</v>
      </c>
      <c r="BC7">
        <v>1</v>
      </c>
      <c r="BD7">
        <v>44</v>
      </c>
      <c r="BE7">
        <f t="shared" si="13"/>
        <v>44</v>
      </c>
      <c r="BG7" t="s">
        <v>365</v>
      </c>
      <c r="BH7">
        <v>4</v>
      </c>
      <c r="BI7">
        <v>24</v>
      </c>
      <c r="BJ7">
        <f t="shared" si="8"/>
        <v>96</v>
      </c>
      <c r="BL7" t="s">
        <v>402</v>
      </c>
      <c r="BM7">
        <v>1</v>
      </c>
      <c r="BN7">
        <v>44</v>
      </c>
      <c r="BO7">
        <f t="shared" si="0"/>
        <v>44</v>
      </c>
      <c r="BQ7" t="s">
        <v>127</v>
      </c>
      <c r="BR7">
        <v>5</v>
      </c>
      <c r="BS7">
        <v>25</v>
      </c>
      <c r="BT7">
        <f t="shared" si="1"/>
        <v>125</v>
      </c>
      <c r="BV7" t="s">
        <v>677</v>
      </c>
      <c r="BW7">
        <v>3</v>
      </c>
      <c r="BX7">
        <v>20</v>
      </c>
      <c r="BY7">
        <f t="shared" si="9"/>
        <v>60</v>
      </c>
    </row>
    <row r="8" spans="1:77">
      <c r="A8" t="s">
        <v>582</v>
      </c>
      <c r="B8">
        <v>2</v>
      </c>
      <c r="C8">
        <v>24</v>
      </c>
      <c r="D8">
        <f t="shared" si="2"/>
        <v>48</v>
      </c>
      <c r="F8">
        <v>2</v>
      </c>
      <c r="G8">
        <f t="shared" si="10"/>
        <v>0</v>
      </c>
      <c r="I8" t="s">
        <v>145</v>
      </c>
      <c r="J8">
        <v>1</v>
      </c>
      <c r="K8">
        <v>25</v>
      </c>
      <c r="L8">
        <f t="shared" si="3"/>
        <v>25</v>
      </c>
      <c r="N8" t="s">
        <v>522</v>
      </c>
      <c r="O8">
        <v>1</v>
      </c>
      <c r="P8">
        <v>24</v>
      </c>
      <c r="Q8">
        <f>P8*O8</f>
        <v>24</v>
      </c>
      <c r="S8" t="s">
        <v>346</v>
      </c>
      <c r="T8">
        <v>2</v>
      </c>
      <c r="U8">
        <v>24</v>
      </c>
      <c r="V8">
        <f t="shared" si="4"/>
        <v>48</v>
      </c>
      <c r="X8" t="s">
        <v>343</v>
      </c>
      <c r="Y8">
        <v>2</v>
      </c>
      <c r="Z8">
        <v>27</v>
      </c>
      <c r="AA8">
        <f t="shared" si="5"/>
        <v>54</v>
      </c>
      <c r="AC8" t="s">
        <v>205</v>
      </c>
      <c r="AD8" s="4">
        <v>1</v>
      </c>
      <c r="AE8">
        <v>44</v>
      </c>
      <c r="AF8">
        <f t="shared" si="11"/>
        <v>44</v>
      </c>
      <c r="AH8" t="s">
        <v>404</v>
      </c>
      <c r="AI8">
        <v>2</v>
      </c>
      <c r="AJ8">
        <v>27</v>
      </c>
      <c r="AK8">
        <f t="shared" si="6"/>
        <v>54</v>
      </c>
      <c r="AM8" t="s">
        <v>570</v>
      </c>
      <c r="AN8">
        <v>5</v>
      </c>
      <c r="AO8">
        <v>44</v>
      </c>
      <c r="AP8">
        <f t="shared" si="7"/>
        <v>220</v>
      </c>
      <c r="AR8" t="s">
        <v>358</v>
      </c>
      <c r="AS8">
        <v>2</v>
      </c>
      <c r="AT8">
        <v>24</v>
      </c>
      <c r="AU8">
        <f t="shared" si="12"/>
        <v>48</v>
      </c>
      <c r="AW8" t="s">
        <v>404</v>
      </c>
      <c r="AX8">
        <v>2</v>
      </c>
      <c r="AY8">
        <v>27</v>
      </c>
      <c r="AZ8">
        <f>AY8*AX8</f>
        <v>54</v>
      </c>
      <c r="BB8" t="s">
        <v>289</v>
      </c>
      <c r="BC8">
        <v>2</v>
      </c>
      <c r="BD8">
        <v>44</v>
      </c>
      <c r="BE8">
        <f t="shared" si="13"/>
        <v>88</v>
      </c>
      <c r="BG8" t="s">
        <v>219</v>
      </c>
      <c r="BH8">
        <v>7</v>
      </c>
      <c r="BI8">
        <v>25</v>
      </c>
      <c r="BJ8">
        <f t="shared" si="8"/>
        <v>175</v>
      </c>
      <c r="BL8" t="s">
        <v>567</v>
      </c>
      <c r="BM8">
        <v>1</v>
      </c>
      <c r="BN8">
        <v>44</v>
      </c>
      <c r="BO8">
        <f t="shared" si="0"/>
        <v>44</v>
      </c>
      <c r="BQ8" t="s">
        <v>128</v>
      </c>
      <c r="BR8">
        <v>8</v>
      </c>
      <c r="BS8">
        <v>15</v>
      </c>
      <c r="BT8">
        <f t="shared" si="1"/>
        <v>120</v>
      </c>
      <c r="BV8" t="s">
        <v>679</v>
      </c>
      <c r="BW8">
        <v>4</v>
      </c>
      <c r="BX8">
        <v>15</v>
      </c>
      <c r="BY8">
        <f t="shared" si="9"/>
        <v>60</v>
      </c>
    </row>
    <row r="9" spans="1:77">
      <c r="A9" t="s">
        <v>583</v>
      </c>
      <c r="B9">
        <v>2</v>
      </c>
      <c r="C9">
        <v>24</v>
      </c>
      <c r="D9">
        <f t="shared" si="2"/>
        <v>48</v>
      </c>
      <c r="F9">
        <v>2</v>
      </c>
      <c r="G9">
        <f t="shared" si="10"/>
        <v>0</v>
      </c>
      <c r="I9" t="s">
        <v>146</v>
      </c>
      <c r="J9">
        <v>1</v>
      </c>
      <c r="K9">
        <v>25</v>
      </c>
      <c r="L9">
        <f t="shared" si="3"/>
        <v>25</v>
      </c>
      <c r="N9" t="s">
        <v>237</v>
      </c>
      <c r="O9">
        <v>3</v>
      </c>
      <c r="P9">
        <v>24</v>
      </c>
      <c r="Q9">
        <f>P9*O9</f>
        <v>72</v>
      </c>
      <c r="S9" t="s">
        <v>348</v>
      </c>
      <c r="T9">
        <v>2</v>
      </c>
      <c r="U9">
        <v>24</v>
      </c>
      <c r="V9">
        <f t="shared" si="4"/>
        <v>48</v>
      </c>
      <c r="X9" t="s">
        <v>187</v>
      </c>
      <c r="Y9">
        <v>2</v>
      </c>
      <c r="Z9">
        <v>27</v>
      </c>
      <c r="AA9">
        <f>Y9*Z9</f>
        <v>54</v>
      </c>
      <c r="AC9" t="s">
        <v>268</v>
      </c>
      <c r="AD9">
        <v>1</v>
      </c>
      <c r="AE9">
        <v>44</v>
      </c>
      <c r="AF9">
        <f t="shared" si="11"/>
        <v>44</v>
      </c>
      <c r="AH9" t="s">
        <v>367</v>
      </c>
      <c r="AI9">
        <v>1</v>
      </c>
      <c r="AJ9">
        <v>27</v>
      </c>
      <c r="AK9">
        <f t="shared" si="6"/>
        <v>27</v>
      </c>
      <c r="AM9" t="s">
        <v>289</v>
      </c>
      <c r="AN9">
        <v>7</v>
      </c>
      <c r="AO9">
        <v>44</v>
      </c>
      <c r="AP9">
        <f t="shared" si="7"/>
        <v>308</v>
      </c>
      <c r="AR9" t="s">
        <v>34</v>
      </c>
      <c r="AS9">
        <v>2</v>
      </c>
      <c r="AT9">
        <v>24</v>
      </c>
      <c r="AU9">
        <f t="shared" si="12"/>
        <v>48</v>
      </c>
      <c r="AW9" t="s">
        <v>291</v>
      </c>
      <c r="AX9">
        <v>1</v>
      </c>
      <c r="AY9">
        <v>27</v>
      </c>
      <c r="AZ9">
        <v>27</v>
      </c>
      <c r="BB9" t="s">
        <v>123</v>
      </c>
      <c r="BC9">
        <v>1</v>
      </c>
      <c r="BD9">
        <v>44</v>
      </c>
      <c r="BE9">
        <f t="shared" si="13"/>
        <v>44</v>
      </c>
      <c r="BG9" t="s">
        <v>141</v>
      </c>
      <c r="BH9">
        <v>4</v>
      </c>
      <c r="BI9">
        <v>44</v>
      </c>
      <c r="BJ9">
        <f t="shared" si="8"/>
        <v>176</v>
      </c>
      <c r="BL9" t="s">
        <v>568</v>
      </c>
      <c r="BM9">
        <v>1</v>
      </c>
      <c r="BN9">
        <v>44</v>
      </c>
      <c r="BO9">
        <f t="shared" si="0"/>
        <v>44</v>
      </c>
      <c r="BQ9" t="s">
        <v>132</v>
      </c>
      <c r="BR9">
        <v>3</v>
      </c>
      <c r="BS9">
        <v>44</v>
      </c>
      <c r="BT9">
        <f t="shared" si="1"/>
        <v>132</v>
      </c>
      <c r="BV9" t="s">
        <v>680</v>
      </c>
      <c r="BW9">
        <v>1</v>
      </c>
      <c r="BX9">
        <v>100</v>
      </c>
      <c r="BY9">
        <f t="shared" si="9"/>
        <v>100</v>
      </c>
    </row>
    <row r="10" spans="1:77">
      <c r="A10" t="s">
        <v>584</v>
      </c>
      <c r="B10">
        <v>2</v>
      </c>
      <c r="C10">
        <v>24</v>
      </c>
      <c r="D10">
        <f t="shared" si="2"/>
        <v>48</v>
      </c>
      <c r="F10">
        <v>2</v>
      </c>
      <c r="G10">
        <f t="shared" si="10"/>
        <v>0</v>
      </c>
      <c r="I10" t="s">
        <v>343</v>
      </c>
      <c r="J10">
        <v>3</v>
      </c>
      <c r="K10">
        <v>27</v>
      </c>
      <c r="L10">
        <f t="shared" si="3"/>
        <v>81</v>
      </c>
      <c r="N10" t="s">
        <v>239</v>
      </c>
      <c r="O10">
        <v>11</v>
      </c>
      <c r="P10">
        <v>6</v>
      </c>
      <c r="Q10">
        <f>P10*O10</f>
        <v>66</v>
      </c>
      <c r="S10" t="s">
        <v>350</v>
      </c>
      <c r="T10">
        <v>2</v>
      </c>
      <c r="U10">
        <v>24</v>
      </c>
      <c r="V10">
        <f t="shared" si="4"/>
        <v>48</v>
      </c>
      <c r="X10" t="s">
        <v>339</v>
      </c>
      <c r="Y10">
        <v>1</v>
      </c>
      <c r="Z10">
        <v>44</v>
      </c>
      <c r="AA10">
        <f t="shared" ref="AA10:AA24" si="14">Z10*Y10</f>
        <v>44</v>
      </c>
      <c r="AC10" t="s">
        <v>208</v>
      </c>
      <c r="AH10" t="s">
        <v>369</v>
      </c>
      <c r="AI10">
        <v>1</v>
      </c>
      <c r="AJ10">
        <v>27</v>
      </c>
      <c r="AK10">
        <f t="shared" si="6"/>
        <v>27</v>
      </c>
      <c r="AM10" t="s">
        <v>92</v>
      </c>
      <c r="AN10">
        <v>2</v>
      </c>
      <c r="AO10">
        <v>44</v>
      </c>
      <c r="AP10">
        <f t="shared" si="7"/>
        <v>88</v>
      </c>
      <c r="AR10" t="s">
        <v>36</v>
      </c>
      <c r="AS10">
        <v>2</v>
      </c>
      <c r="AT10">
        <v>24</v>
      </c>
      <c r="AU10">
        <f t="shared" si="12"/>
        <v>48</v>
      </c>
      <c r="AW10" t="s">
        <v>369</v>
      </c>
      <c r="AX10">
        <v>1</v>
      </c>
      <c r="AY10">
        <v>27</v>
      </c>
      <c r="AZ10">
        <f>AY10*AX10</f>
        <v>27</v>
      </c>
      <c r="BB10" t="s">
        <v>219</v>
      </c>
      <c r="BC10">
        <v>2</v>
      </c>
      <c r="BD10">
        <v>25</v>
      </c>
      <c r="BE10">
        <f t="shared" si="13"/>
        <v>50</v>
      </c>
      <c r="BG10" t="s">
        <v>125</v>
      </c>
      <c r="BH10">
        <v>4</v>
      </c>
      <c r="BI10">
        <v>44</v>
      </c>
      <c r="BJ10">
        <f t="shared" si="8"/>
        <v>176</v>
      </c>
      <c r="BL10" t="s">
        <v>569</v>
      </c>
      <c r="BM10">
        <v>1</v>
      </c>
      <c r="BN10">
        <v>44</v>
      </c>
      <c r="BO10">
        <f t="shared" si="0"/>
        <v>44</v>
      </c>
      <c r="BQ10" t="s">
        <v>360</v>
      </c>
      <c r="BR10">
        <v>3</v>
      </c>
      <c r="BS10">
        <v>44</v>
      </c>
      <c r="BT10">
        <f t="shared" si="1"/>
        <v>132</v>
      </c>
      <c r="BV10" t="s">
        <v>681</v>
      </c>
      <c r="BW10">
        <v>2</v>
      </c>
      <c r="BX10">
        <v>30</v>
      </c>
      <c r="BY10">
        <f t="shared" si="9"/>
        <v>60</v>
      </c>
    </row>
    <row r="11" spans="1:77">
      <c r="A11" t="s">
        <v>30</v>
      </c>
      <c r="B11">
        <v>2</v>
      </c>
      <c r="C11">
        <v>24</v>
      </c>
      <c r="D11">
        <f t="shared" si="2"/>
        <v>48</v>
      </c>
      <c r="F11">
        <v>2</v>
      </c>
      <c r="G11">
        <f t="shared" si="10"/>
        <v>0</v>
      </c>
      <c r="I11" t="s">
        <v>187</v>
      </c>
      <c r="J11">
        <v>3</v>
      </c>
      <c r="K11">
        <v>27</v>
      </c>
      <c r="L11">
        <f>J11*K11</f>
        <v>81</v>
      </c>
      <c r="N11" t="s">
        <v>519</v>
      </c>
      <c r="O11">
        <v>2</v>
      </c>
      <c r="P11">
        <v>18</v>
      </c>
      <c r="Q11">
        <f>P11*O11</f>
        <v>36</v>
      </c>
      <c r="S11" t="s">
        <v>354</v>
      </c>
      <c r="T11">
        <v>2</v>
      </c>
      <c r="U11">
        <v>24</v>
      </c>
      <c r="V11">
        <f t="shared" si="4"/>
        <v>48</v>
      </c>
      <c r="X11" t="s">
        <v>342</v>
      </c>
      <c r="Y11">
        <v>1</v>
      </c>
      <c r="Z11">
        <v>44</v>
      </c>
      <c r="AA11">
        <f t="shared" si="14"/>
        <v>44</v>
      </c>
      <c r="AC11" t="s">
        <v>79</v>
      </c>
      <c r="AD11">
        <v>1</v>
      </c>
      <c r="AE11">
        <v>44</v>
      </c>
      <c r="AF11">
        <f t="shared" si="11"/>
        <v>44</v>
      </c>
      <c r="AH11" t="s">
        <v>90</v>
      </c>
      <c r="AI11">
        <v>1</v>
      </c>
      <c r="AJ11">
        <v>44</v>
      </c>
      <c r="AK11">
        <f t="shared" si="6"/>
        <v>44</v>
      </c>
      <c r="AM11" t="s">
        <v>358</v>
      </c>
      <c r="AN11">
        <v>4</v>
      </c>
      <c r="AO11">
        <v>24</v>
      </c>
      <c r="AP11">
        <f t="shared" si="7"/>
        <v>96</v>
      </c>
      <c r="AR11" t="s">
        <v>219</v>
      </c>
      <c r="AS11">
        <v>8</v>
      </c>
      <c r="AT11">
        <v>25</v>
      </c>
      <c r="AU11">
        <f t="shared" si="12"/>
        <v>200</v>
      </c>
      <c r="AW11" t="s">
        <v>97</v>
      </c>
      <c r="AX11">
        <v>1</v>
      </c>
      <c r="AY11">
        <v>44</v>
      </c>
      <c r="AZ11">
        <f t="shared" ref="AZ11:AZ19" si="15">AY11*AX11</f>
        <v>44</v>
      </c>
      <c r="BB11" t="s">
        <v>220</v>
      </c>
      <c r="BC11">
        <v>1</v>
      </c>
      <c r="BD11">
        <v>25</v>
      </c>
      <c r="BE11">
        <f t="shared" si="13"/>
        <v>25</v>
      </c>
      <c r="BG11" t="s">
        <v>142</v>
      </c>
      <c r="BH11">
        <v>4</v>
      </c>
      <c r="BI11">
        <v>44</v>
      </c>
      <c r="BJ11">
        <f t="shared" si="8"/>
        <v>176</v>
      </c>
      <c r="BL11" t="s">
        <v>570</v>
      </c>
      <c r="BM11">
        <v>1</v>
      </c>
      <c r="BN11">
        <v>44</v>
      </c>
      <c r="BO11">
        <f t="shared" si="0"/>
        <v>44</v>
      </c>
      <c r="BQ11" t="s">
        <v>343</v>
      </c>
      <c r="BR11">
        <v>1</v>
      </c>
      <c r="BS11">
        <v>27</v>
      </c>
      <c r="BT11">
        <f t="shared" si="1"/>
        <v>27</v>
      </c>
      <c r="BV11" t="s">
        <v>673</v>
      </c>
      <c r="BW11">
        <v>2</v>
      </c>
      <c r="BX11">
        <v>30</v>
      </c>
      <c r="BY11">
        <f t="shared" si="9"/>
        <v>60</v>
      </c>
    </row>
    <row r="12" spans="1:77">
      <c r="A12" t="s">
        <v>585</v>
      </c>
      <c r="B12">
        <v>2</v>
      </c>
      <c r="C12">
        <v>24</v>
      </c>
      <c r="D12">
        <f t="shared" si="2"/>
        <v>48</v>
      </c>
      <c r="F12">
        <v>1</v>
      </c>
      <c r="G12">
        <f t="shared" si="10"/>
        <v>-1</v>
      </c>
      <c r="I12" t="s">
        <v>109</v>
      </c>
      <c r="J12">
        <v>3</v>
      </c>
      <c r="K12">
        <v>25</v>
      </c>
      <c r="L12">
        <f t="shared" ref="L12:L24" si="16">K12*J12</f>
        <v>75</v>
      </c>
      <c r="N12" t="s">
        <v>520</v>
      </c>
      <c r="O12">
        <v>1</v>
      </c>
      <c r="P12">
        <v>30</v>
      </c>
      <c r="Q12">
        <f>P12*O12</f>
        <v>30</v>
      </c>
      <c r="S12" t="s">
        <v>134</v>
      </c>
      <c r="T12">
        <v>2</v>
      </c>
      <c r="U12">
        <v>24</v>
      </c>
      <c r="V12">
        <f t="shared" si="4"/>
        <v>48</v>
      </c>
      <c r="X12" t="s">
        <v>319</v>
      </c>
      <c r="Y12">
        <v>2</v>
      </c>
      <c r="Z12">
        <v>35</v>
      </c>
      <c r="AA12">
        <f t="shared" si="14"/>
        <v>70</v>
      </c>
      <c r="AC12" t="s">
        <v>209</v>
      </c>
      <c r="AH12" t="s">
        <v>483</v>
      </c>
      <c r="AI12">
        <v>1</v>
      </c>
      <c r="AJ12">
        <v>44</v>
      </c>
      <c r="AK12">
        <f t="shared" si="6"/>
        <v>44</v>
      </c>
      <c r="AM12" t="s">
        <v>113</v>
      </c>
      <c r="AN12">
        <v>4</v>
      </c>
      <c r="AO12">
        <v>24</v>
      </c>
      <c r="AP12">
        <f t="shared" si="7"/>
        <v>96</v>
      </c>
      <c r="AR12" t="s">
        <v>94</v>
      </c>
      <c r="AS12">
        <v>1</v>
      </c>
      <c r="AT12">
        <v>25</v>
      </c>
      <c r="AU12">
        <f t="shared" si="12"/>
        <v>25</v>
      </c>
      <c r="AW12" t="s">
        <v>98</v>
      </c>
      <c r="AX12">
        <v>1</v>
      </c>
      <c r="AY12">
        <v>44</v>
      </c>
      <c r="AZ12">
        <f t="shared" si="15"/>
        <v>44</v>
      </c>
      <c r="BB12" t="s">
        <v>221</v>
      </c>
      <c r="BC12">
        <v>1</v>
      </c>
      <c r="BD12">
        <v>25</v>
      </c>
      <c r="BE12">
        <f t="shared" si="13"/>
        <v>25</v>
      </c>
      <c r="BG12" t="s">
        <v>143</v>
      </c>
      <c r="BH12">
        <v>7</v>
      </c>
      <c r="BI12">
        <v>25</v>
      </c>
      <c r="BJ12">
        <f t="shared" si="8"/>
        <v>175</v>
      </c>
      <c r="BL12" t="s">
        <v>571</v>
      </c>
      <c r="BM12">
        <v>1</v>
      </c>
      <c r="BN12">
        <v>44</v>
      </c>
      <c r="BO12">
        <f t="shared" si="0"/>
        <v>44</v>
      </c>
      <c r="BQ12" t="s">
        <v>200</v>
      </c>
      <c r="BR12">
        <v>1</v>
      </c>
      <c r="BS12">
        <v>27</v>
      </c>
      <c r="BT12">
        <f t="shared" si="1"/>
        <v>27</v>
      </c>
      <c r="BV12" t="s">
        <v>676</v>
      </c>
      <c r="BW12">
        <v>3</v>
      </c>
      <c r="BX12">
        <v>20</v>
      </c>
      <c r="BY12">
        <f t="shared" si="9"/>
        <v>60</v>
      </c>
    </row>
    <row r="13" spans="1:77">
      <c r="A13" t="s">
        <v>586</v>
      </c>
      <c r="B13">
        <v>2</v>
      </c>
      <c r="C13">
        <v>24</v>
      </c>
      <c r="D13">
        <f t="shared" si="2"/>
        <v>48</v>
      </c>
      <c r="F13">
        <v>1</v>
      </c>
      <c r="G13">
        <f t="shared" si="10"/>
        <v>-1</v>
      </c>
      <c r="I13" t="s">
        <v>339</v>
      </c>
      <c r="J13">
        <v>2</v>
      </c>
      <c r="K13">
        <v>44</v>
      </c>
      <c r="L13">
        <f t="shared" si="16"/>
        <v>88</v>
      </c>
      <c r="N13" t="s">
        <v>661</v>
      </c>
      <c r="O13">
        <v>2</v>
      </c>
      <c r="P13">
        <v>18</v>
      </c>
      <c r="Q13">
        <f>P13*O13</f>
        <v>36</v>
      </c>
      <c r="S13" t="s">
        <v>351</v>
      </c>
      <c r="T13">
        <v>1</v>
      </c>
      <c r="U13">
        <v>24</v>
      </c>
      <c r="V13">
        <f t="shared" si="4"/>
        <v>24</v>
      </c>
      <c r="X13" t="s">
        <v>243</v>
      </c>
      <c r="Y13">
        <v>25</v>
      </c>
      <c r="Z13">
        <v>5</v>
      </c>
      <c r="AA13">
        <f t="shared" si="14"/>
        <v>125</v>
      </c>
      <c r="AC13" t="s">
        <v>339</v>
      </c>
      <c r="AD13">
        <v>1</v>
      </c>
      <c r="AE13">
        <v>44</v>
      </c>
      <c r="AF13">
        <f t="shared" si="11"/>
        <v>44</v>
      </c>
      <c r="AH13" t="s">
        <v>371</v>
      </c>
      <c r="AI13">
        <v>1</v>
      </c>
      <c r="AJ13">
        <v>75</v>
      </c>
      <c r="AK13">
        <f t="shared" si="6"/>
        <v>75</v>
      </c>
      <c r="AM13" t="s">
        <v>219</v>
      </c>
      <c r="AN13">
        <v>5</v>
      </c>
      <c r="AO13">
        <v>25</v>
      </c>
      <c r="AP13">
        <f t="shared" si="7"/>
        <v>125</v>
      </c>
      <c r="AR13" t="s">
        <v>95</v>
      </c>
      <c r="AS13">
        <v>1</v>
      </c>
      <c r="AT13">
        <v>25</v>
      </c>
      <c r="AU13">
        <f t="shared" si="12"/>
        <v>25</v>
      </c>
      <c r="AW13" t="s">
        <v>99</v>
      </c>
      <c r="AX13">
        <v>1</v>
      </c>
      <c r="AY13">
        <v>44</v>
      </c>
      <c r="AZ13">
        <f t="shared" si="15"/>
        <v>44</v>
      </c>
      <c r="BB13" t="s">
        <v>404</v>
      </c>
      <c r="BC13">
        <v>2</v>
      </c>
      <c r="BD13">
        <v>27</v>
      </c>
      <c r="BE13">
        <f t="shared" si="13"/>
        <v>54</v>
      </c>
      <c r="BG13" t="s">
        <v>404</v>
      </c>
      <c r="BH13">
        <v>7</v>
      </c>
      <c r="BI13">
        <v>27</v>
      </c>
      <c r="BJ13">
        <f t="shared" si="8"/>
        <v>189</v>
      </c>
      <c r="BL13" t="s">
        <v>572</v>
      </c>
      <c r="BM13">
        <v>1</v>
      </c>
      <c r="BN13">
        <v>44</v>
      </c>
      <c r="BO13">
        <f t="shared" si="0"/>
        <v>44</v>
      </c>
      <c r="BQ13" t="s">
        <v>205</v>
      </c>
      <c r="BR13" s="4">
        <v>1</v>
      </c>
      <c r="BS13">
        <v>44</v>
      </c>
      <c r="BT13">
        <f t="shared" si="1"/>
        <v>44</v>
      </c>
      <c r="BV13" t="s">
        <v>678</v>
      </c>
      <c r="BW13">
        <v>4</v>
      </c>
      <c r="BX13">
        <v>15</v>
      </c>
      <c r="BY13">
        <f t="shared" si="9"/>
        <v>60</v>
      </c>
    </row>
    <row r="14" spans="1:77">
      <c r="I14" t="s">
        <v>340</v>
      </c>
      <c r="J14">
        <v>1</v>
      </c>
      <c r="K14">
        <v>75</v>
      </c>
      <c r="L14">
        <f t="shared" si="16"/>
        <v>75</v>
      </c>
      <c r="N14" t="s">
        <v>219</v>
      </c>
      <c r="O14">
        <v>3</v>
      </c>
      <c r="P14">
        <v>25</v>
      </c>
      <c r="Q14">
        <f>P14*O14</f>
        <v>75</v>
      </c>
      <c r="S14" t="s">
        <v>355</v>
      </c>
      <c r="T14">
        <v>2</v>
      </c>
      <c r="U14">
        <v>24</v>
      </c>
      <c r="V14">
        <f t="shared" si="4"/>
        <v>48</v>
      </c>
      <c r="X14" t="s">
        <v>517</v>
      </c>
      <c r="Y14">
        <v>1</v>
      </c>
      <c r="Z14">
        <v>100</v>
      </c>
      <c r="AA14">
        <f t="shared" si="14"/>
        <v>100</v>
      </c>
      <c r="AC14" t="s">
        <v>207</v>
      </c>
      <c r="AH14" t="s">
        <v>86</v>
      </c>
      <c r="AI14">
        <v>1</v>
      </c>
      <c r="AJ14">
        <v>44</v>
      </c>
      <c r="AK14">
        <f t="shared" si="6"/>
        <v>44</v>
      </c>
      <c r="AM14" t="s">
        <v>87</v>
      </c>
      <c r="AN14">
        <v>1</v>
      </c>
      <c r="AO14">
        <v>25</v>
      </c>
      <c r="AP14">
        <f t="shared" si="7"/>
        <v>25</v>
      </c>
      <c r="AR14" t="s">
        <v>96</v>
      </c>
      <c r="AS14">
        <v>1</v>
      </c>
      <c r="AT14">
        <v>25</v>
      </c>
      <c r="AU14">
        <f t="shared" si="12"/>
        <v>25</v>
      </c>
      <c r="AW14" t="s">
        <v>100</v>
      </c>
      <c r="AX14">
        <v>1</v>
      </c>
      <c r="AY14">
        <v>44</v>
      </c>
      <c r="AZ14">
        <f t="shared" si="15"/>
        <v>44</v>
      </c>
      <c r="BB14" t="s">
        <v>291</v>
      </c>
      <c r="BC14">
        <v>1</v>
      </c>
      <c r="BD14">
        <v>27</v>
      </c>
      <c r="BE14">
        <v>27</v>
      </c>
      <c r="BG14" t="s">
        <v>291</v>
      </c>
      <c r="BH14">
        <v>4</v>
      </c>
      <c r="BI14">
        <v>27</v>
      </c>
      <c r="BJ14">
        <f t="shared" si="8"/>
        <v>108</v>
      </c>
      <c r="BL14" t="s">
        <v>343</v>
      </c>
      <c r="BM14">
        <v>1</v>
      </c>
      <c r="BN14">
        <v>27</v>
      </c>
      <c r="BO14">
        <f t="shared" si="0"/>
        <v>27</v>
      </c>
      <c r="BQ14" t="s">
        <v>208</v>
      </c>
    </row>
    <row r="15" spans="1:77">
      <c r="A15" t="s">
        <v>663</v>
      </c>
      <c r="B15">
        <v>2</v>
      </c>
      <c r="C15">
        <v>24</v>
      </c>
      <c r="D15">
        <f>C15*B15</f>
        <v>48</v>
      </c>
      <c r="F15">
        <v>1</v>
      </c>
      <c r="G15">
        <f>F15-B15</f>
        <v>-1</v>
      </c>
      <c r="I15" t="s">
        <v>342</v>
      </c>
      <c r="J15">
        <v>3</v>
      </c>
      <c r="K15">
        <v>44</v>
      </c>
      <c r="L15">
        <f t="shared" si="16"/>
        <v>132</v>
      </c>
      <c r="N15" t="s">
        <v>343</v>
      </c>
      <c r="O15">
        <v>3</v>
      </c>
      <c r="P15">
        <v>27</v>
      </c>
      <c r="Q15">
        <f>P15*O15</f>
        <v>81</v>
      </c>
      <c r="S15" t="s">
        <v>135</v>
      </c>
      <c r="T15">
        <v>3</v>
      </c>
      <c r="U15">
        <v>18</v>
      </c>
      <c r="V15">
        <f t="shared" si="4"/>
        <v>54</v>
      </c>
      <c r="X15" t="s">
        <v>242</v>
      </c>
      <c r="Y15">
        <v>2</v>
      </c>
      <c r="Z15">
        <v>30</v>
      </c>
      <c r="AA15">
        <f t="shared" si="14"/>
        <v>60</v>
      </c>
      <c r="AC15" t="s">
        <v>523</v>
      </c>
      <c r="AD15" s="4"/>
      <c r="AH15" t="s">
        <v>138</v>
      </c>
      <c r="AI15">
        <v>1</v>
      </c>
      <c r="AJ15">
        <v>35</v>
      </c>
      <c r="AK15">
        <f t="shared" si="6"/>
        <v>35</v>
      </c>
      <c r="AM15" t="s">
        <v>223</v>
      </c>
      <c r="AN15">
        <v>1</v>
      </c>
      <c r="AO15">
        <v>25</v>
      </c>
      <c r="AP15">
        <f t="shared" si="7"/>
        <v>25</v>
      </c>
      <c r="AR15" t="s">
        <v>404</v>
      </c>
      <c r="AS15">
        <v>8</v>
      </c>
      <c r="AT15">
        <v>27</v>
      </c>
      <c r="AU15">
        <f t="shared" si="12"/>
        <v>216</v>
      </c>
      <c r="AW15" t="s">
        <v>316</v>
      </c>
      <c r="AX15">
        <v>1</v>
      </c>
      <c r="AY15">
        <v>44</v>
      </c>
      <c r="AZ15">
        <f t="shared" si="15"/>
        <v>44</v>
      </c>
      <c r="BB15" t="s">
        <v>369</v>
      </c>
      <c r="BC15">
        <v>1</v>
      </c>
      <c r="BD15">
        <v>27</v>
      </c>
      <c r="BE15">
        <f>BD15*BC15</f>
        <v>27</v>
      </c>
      <c r="BG15" t="s">
        <v>369</v>
      </c>
      <c r="BH15">
        <v>3</v>
      </c>
      <c r="BI15">
        <v>27</v>
      </c>
      <c r="BJ15">
        <f t="shared" si="8"/>
        <v>81</v>
      </c>
      <c r="BL15" t="s">
        <v>200</v>
      </c>
      <c r="BM15">
        <v>1</v>
      </c>
      <c r="BN15">
        <v>27</v>
      </c>
      <c r="BO15">
        <f t="shared" si="0"/>
        <v>27</v>
      </c>
      <c r="BQ15" t="s">
        <v>209</v>
      </c>
      <c r="BR15">
        <v>1</v>
      </c>
      <c r="BS15">
        <v>44</v>
      </c>
      <c r="BT15">
        <f>BS15*BR15</f>
        <v>44</v>
      </c>
    </row>
    <row r="16" spans="1:77">
      <c r="A16" t="s">
        <v>518</v>
      </c>
      <c r="B16">
        <v>2</v>
      </c>
      <c r="C16">
        <v>12</v>
      </c>
      <c r="D16">
        <f>C16*B16</f>
        <v>24</v>
      </c>
      <c r="F16">
        <v>6</v>
      </c>
      <c r="G16">
        <f>F16-B16</f>
        <v>4</v>
      </c>
      <c r="I16" t="s">
        <v>408</v>
      </c>
      <c r="J16">
        <v>1</v>
      </c>
      <c r="K16">
        <v>27</v>
      </c>
      <c r="L16">
        <f t="shared" si="16"/>
        <v>27</v>
      </c>
      <c r="N16" t="s">
        <v>187</v>
      </c>
      <c r="O16">
        <v>3</v>
      </c>
      <c r="P16">
        <v>27</v>
      </c>
      <c r="Q16">
        <f>O16*P16</f>
        <v>81</v>
      </c>
      <c r="S16" t="s">
        <v>341</v>
      </c>
      <c r="T16">
        <v>1</v>
      </c>
      <c r="U16">
        <v>44</v>
      </c>
      <c r="V16">
        <f t="shared" si="4"/>
        <v>44</v>
      </c>
      <c r="X16" t="s">
        <v>244</v>
      </c>
      <c r="Y16">
        <v>3</v>
      </c>
      <c r="Z16">
        <v>25</v>
      </c>
      <c r="AA16">
        <f t="shared" si="14"/>
        <v>75</v>
      </c>
      <c r="AC16" t="s">
        <v>511</v>
      </c>
      <c r="AD16">
        <v>1</v>
      </c>
      <c r="AE16">
        <v>44</v>
      </c>
      <c r="AF16">
        <f t="shared" si="11"/>
        <v>44</v>
      </c>
      <c r="AH16" t="s">
        <v>499</v>
      </c>
      <c r="AI16">
        <v>1</v>
      </c>
      <c r="AJ16">
        <v>44</v>
      </c>
      <c r="AK16">
        <f t="shared" si="6"/>
        <v>44</v>
      </c>
      <c r="AM16" t="s">
        <v>224</v>
      </c>
      <c r="AN16">
        <v>1</v>
      </c>
      <c r="AO16">
        <v>25</v>
      </c>
      <c r="AP16">
        <f t="shared" si="7"/>
        <v>25</v>
      </c>
      <c r="AR16" t="s">
        <v>291</v>
      </c>
      <c r="AS16">
        <v>4</v>
      </c>
      <c r="AT16">
        <v>27</v>
      </c>
      <c r="AU16">
        <f>AT16*AS16</f>
        <v>108</v>
      </c>
      <c r="AW16" t="s">
        <v>317</v>
      </c>
      <c r="AX16">
        <v>1</v>
      </c>
      <c r="AY16">
        <v>44</v>
      </c>
      <c r="AZ16">
        <f t="shared" si="15"/>
        <v>44</v>
      </c>
      <c r="BB16" t="s">
        <v>122</v>
      </c>
      <c r="BC16">
        <v>1</v>
      </c>
      <c r="BD16">
        <v>44</v>
      </c>
      <c r="BE16">
        <f>BD16*BC16</f>
        <v>44</v>
      </c>
      <c r="BG16" t="s">
        <v>364</v>
      </c>
      <c r="BH16">
        <v>2</v>
      </c>
      <c r="BI16">
        <v>44</v>
      </c>
      <c r="BJ16">
        <f t="shared" si="8"/>
        <v>88</v>
      </c>
      <c r="BL16" t="s">
        <v>205</v>
      </c>
      <c r="BM16" s="4">
        <v>0</v>
      </c>
      <c r="BN16">
        <v>44</v>
      </c>
      <c r="BO16">
        <f t="shared" si="0"/>
        <v>0</v>
      </c>
      <c r="BQ16" t="s">
        <v>339</v>
      </c>
      <c r="BR16">
        <v>1</v>
      </c>
      <c r="BS16">
        <v>44</v>
      </c>
      <c r="BT16">
        <f>BS16*BR16</f>
        <v>44</v>
      </c>
    </row>
    <row r="17" spans="1:72">
      <c r="A17" t="s">
        <v>238</v>
      </c>
      <c r="B17">
        <v>3</v>
      </c>
      <c r="C17">
        <v>16</v>
      </c>
      <c r="D17">
        <f>C17*B17</f>
        <v>48</v>
      </c>
      <c r="F17">
        <v>2</v>
      </c>
      <c r="G17">
        <f t="shared" ref="G17:G25" si="17">F17-B17</f>
        <v>-1</v>
      </c>
      <c r="I17" t="s">
        <v>411</v>
      </c>
      <c r="J17">
        <v>1</v>
      </c>
      <c r="K17">
        <v>35</v>
      </c>
      <c r="L17">
        <f t="shared" si="16"/>
        <v>35</v>
      </c>
      <c r="N17" t="s">
        <v>516</v>
      </c>
      <c r="O17">
        <v>3</v>
      </c>
      <c r="P17">
        <v>25</v>
      </c>
      <c r="Q17">
        <f>P17*O17</f>
        <v>75</v>
      </c>
      <c r="S17" t="s">
        <v>219</v>
      </c>
      <c r="T17">
        <v>2</v>
      </c>
      <c r="U17">
        <v>25</v>
      </c>
      <c r="V17">
        <f t="shared" si="4"/>
        <v>50</v>
      </c>
      <c r="X17" t="s">
        <v>245</v>
      </c>
      <c r="Y17">
        <v>2</v>
      </c>
      <c r="Z17">
        <v>20</v>
      </c>
      <c r="AA17">
        <f t="shared" si="14"/>
        <v>40</v>
      </c>
      <c r="AC17" t="s">
        <v>512</v>
      </c>
      <c r="AD17">
        <v>1</v>
      </c>
      <c r="AE17">
        <v>44</v>
      </c>
      <c r="AF17">
        <f t="shared" si="11"/>
        <v>44</v>
      </c>
      <c r="AH17" t="s">
        <v>229</v>
      </c>
      <c r="AI17">
        <v>1</v>
      </c>
      <c r="AJ17">
        <v>44</v>
      </c>
      <c r="AK17">
        <f t="shared" si="6"/>
        <v>44</v>
      </c>
      <c r="AM17" t="s">
        <v>404</v>
      </c>
      <c r="AN17">
        <v>8</v>
      </c>
      <c r="AO17">
        <v>27</v>
      </c>
      <c r="AP17">
        <f t="shared" si="7"/>
        <v>216</v>
      </c>
      <c r="AR17" t="s">
        <v>369</v>
      </c>
      <c r="AS17">
        <v>4</v>
      </c>
      <c r="AT17">
        <v>27</v>
      </c>
      <c r="AU17">
        <f t="shared" ref="AU17:AU29" si="18">AT17*AS17</f>
        <v>108</v>
      </c>
      <c r="AW17" t="s">
        <v>371</v>
      </c>
      <c r="AX17">
        <v>1</v>
      </c>
      <c r="AY17">
        <v>75</v>
      </c>
      <c r="AZ17">
        <f t="shared" si="15"/>
        <v>75</v>
      </c>
      <c r="BB17" t="s">
        <v>234</v>
      </c>
      <c r="BC17">
        <v>1</v>
      </c>
      <c r="BD17">
        <v>44</v>
      </c>
      <c r="BE17">
        <f>BD17*BC17</f>
        <v>44</v>
      </c>
      <c r="BG17" t="s">
        <v>476</v>
      </c>
      <c r="BH17">
        <v>2</v>
      </c>
      <c r="BI17">
        <v>44</v>
      </c>
      <c r="BJ17">
        <f t="shared" si="8"/>
        <v>88</v>
      </c>
      <c r="BL17" t="s">
        <v>208</v>
      </c>
      <c r="BM17" s="4"/>
      <c r="BQ17" t="s">
        <v>207</v>
      </c>
    </row>
    <row r="18" spans="1:72">
      <c r="A18" t="s">
        <v>521</v>
      </c>
      <c r="B18">
        <v>2</v>
      </c>
      <c r="C18">
        <v>24</v>
      </c>
      <c r="D18">
        <f>C18*B18</f>
        <v>48</v>
      </c>
      <c r="F18">
        <v>2</v>
      </c>
      <c r="G18">
        <f t="shared" si="17"/>
        <v>0</v>
      </c>
      <c r="I18" t="s">
        <v>409</v>
      </c>
      <c r="J18">
        <v>1</v>
      </c>
      <c r="K18">
        <v>35</v>
      </c>
      <c r="L18">
        <f t="shared" si="16"/>
        <v>35</v>
      </c>
      <c r="N18" t="s">
        <v>110</v>
      </c>
      <c r="O18">
        <v>2</v>
      </c>
      <c r="P18">
        <v>44</v>
      </c>
      <c r="Q18">
        <f>P18*O18</f>
        <v>88</v>
      </c>
      <c r="S18" t="s">
        <v>343</v>
      </c>
      <c r="T18">
        <v>2</v>
      </c>
      <c r="U18">
        <v>27</v>
      </c>
      <c r="V18">
        <f t="shared" si="4"/>
        <v>54</v>
      </c>
      <c r="X18" t="s">
        <v>248</v>
      </c>
      <c r="Y18">
        <v>3</v>
      </c>
      <c r="Z18">
        <v>15</v>
      </c>
      <c r="AA18">
        <f t="shared" si="14"/>
        <v>45</v>
      </c>
      <c r="AC18" t="s">
        <v>201</v>
      </c>
      <c r="AD18">
        <v>1</v>
      </c>
      <c r="AE18">
        <v>35</v>
      </c>
      <c r="AF18">
        <f t="shared" si="11"/>
        <v>35</v>
      </c>
      <c r="AH18" t="s">
        <v>500</v>
      </c>
      <c r="AI18">
        <v>1</v>
      </c>
      <c r="AJ18">
        <v>44</v>
      </c>
      <c r="AK18">
        <f t="shared" si="6"/>
        <v>44</v>
      </c>
      <c r="AM18" t="s">
        <v>291</v>
      </c>
      <c r="AN18">
        <v>4</v>
      </c>
      <c r="AO18">
        <v>27</v>
      </c>
      <c r="AP18">
        <v>27</v>
      </c>
      <c r="AR18" t="s">
        <v>475</v>
      </c>
      <c r="AS18">
        <v>1</v>
      </c>
      <c r="AT18">
        <v>44</v>
      </c>
      <c r="AU18">
        <f t="shared" si="18"/>
        <v>44</v>
      </c>
      <c r="AW18" t="s">
        <v>86</v>
      </c>
      <c r="AX18">
        <v>1</v>
      </c>
      <c r="AY18">
        <v>44</v>
      </c>
      <c r="AZ18">
        <f t="shared" si="15"/>
        <v>44</v>
      </c>
      <c r="BB18" t="s">
        <v>371</v>
      </c>
      <c r="BC18">
        <v>1</v>
      </c>
      <c r="BD18">
        <v>75</v>
      </c>
      <c r="BE18">
        <f t="shared" ref="BE18:BE22" si="19">BD18*BC18</f>
        <v>75</v>
      </c>
      <c r="BG18" t="s">
        <v>366</v>
      </c>
      <c r="BH18">
        <v>4</v>
      </c>
      <c r="BI18">
        <v>44</v>
      </c>
      <c r="BJ18">
        <f t="shared" si="8"/>
        <v>176</v>
      </c>
      <c r="BL18" t="s">
        <v>209</v>
      </c>
      <c r="BM18" s="4"/>
      <c r="BQ18" t="s">
        <v>203</v>
      </c>
      <c r="BR18" s="4">
        <v>1</v>
      </c>
      <c r="BS18">
        <v>44</v>
      </c>
      <c r="BT18">
        <f>BS18*BR18</f>
        <v>44</v>
      </c>
    </row>
    <row r="19" spans="1:72">
      <c r="A19" t="s">
        <v>522</v>
      </c>
      <c r="B19">
        <v>1</v>
      </c>
      <c r="C19">
        <v>24</v>
      </c>
      <c r="D19">
        <f>C19*B19</f>
        <v>24</v>
      </c>
      <c r="F19">
        <v>2</v>
      </c>
      <c r="G19">
        <f t="shared" si="17"/>
        <v>1</v>
      </c>
      <c r="I19" t="s">
        <v>407</v>
      </c>
      <c r="J19">
        <v>1</v>
      </c>
      <c r="K19">
        <v>50</v>
      </c>
      <c r="L19">
        <f t="shared" si="16"/>
        <v>50</v>
      </c>
      <c r="N19" t="s">
        <v>111</v>
      </c>
      <c r="O19">
        <v>3</v>
      </c>
      <c r="P19">
        <v>24</v>
      </c>
      <c r="Q19">
        <f>P19*O19</f>
        <v>72</v>
      </c>
      <c r="S19" t="s">
        <v>187</v>
      </c>
      <c r="T19">
        <v>2</v>
      </c>
      <c r="U19">
        <v>27</v>
      </c>
      <c r="V19">
        <f t="shared" si="4"/>
        <v>54</v>
      </c>
      <c r="X19" t="s">
        <v>249</v>
      </c>
      <c r="Y19">
        <v>1</v>
      </c>
      <c r="Z19">
        <v>100</v>
      </c>
      <c r="AA19">
        <f t="shared" si="14"/>
        <v>100</v>
      </c>
      <c r="AC19" t="s">
        <v>206</v>
      </c>
      <c r="AD19" s="4">
        <v>1</v>
      </c>
      <c r="AE19">
        <v>44</v>
      </c>
      <c r="AF19">
        <f t="shared" si="11"/>
        <v>44</v>
      </c>
      <c r="AH19" t="s">
        <v>501</v>
      </c>
      <c r="AI19">
        <v>1</v>
      </c>
      <c r="AJ19">
        <v>44</v>
      </c>
      <c r="AK19">
        <f t="shared" si="6"/>
        <v>44</v>
      </c>
      <c r="AM19" t="s">
        <v>369</v>
      </c>
      <c r="AN19">
        <v>4</v>
      </c>
      <c r="AO19">
        <v>27</v>
      </c>
      <c r="AP19">
        <f t="shared" ref="AP19:AP31" si="20">AO19*AN19</f>
        <v>108</v>
      </c>
      <c r="AR19" t="s">
        <v>66</v>
      </c>
      <c r="AS19">
        <v>1</v>
      </c>
      <c r="AT19">
        <v>44</v>
      </c>
      <c r="AU19">
        <f t="shared" si="18"/>
        <v>44</v>
      </c>
      <c r="AW19" t="s">
        <v>139</v>
      </c>
      <c r="AX19">
        <v>1</v>
      </c>
      <c r="AY19">
        <v>35</v>
      </c>
      <c r="AZ19">
        <f t="shared" si="15"/>
        <v>35</v>
      </c>
      <c r="BB19" t="s">
        <v>140</v>
      </c>
      <c r="BC19">
        <v>1</v>
      </c>
      <c r="BD19">
        <v>35</v>
      </c>
      <c r="BE19">
        <f t="shared" si="19"/>
        <v>35</v>
      </c>
      <c r="BG19" t="s">
        <v>477</v>
      </c>
      <c r="BH19">
        <v>2</v>
      </c>
      <c r="BI19">
        <v>44</v>
      </c>
      <c r="BJ19">
        <f t="shared" si="8"/>
        <v>88</v>
      </c>
      <c r="BL19" t="s">
        <v>339</v>
      </c>
      <c r="BM19" s="4">
        <v>0</v>
      </c>
      <c r="BN19">
        <v>44</v>
      </c>
      <c r="BO19">
        <f>BN19*BM19</f>
        <v>0</v>
      </c>
      <c r="BQ19" t="s">
        <v>201</v>
      </c>
      <c r="BR19">
        <v>1</v>
      </c>
      <c r="BS19">
        <v>35</v>
      </c>
      <c r="BT19">
        <f>BS19*BR19</f>
        <v>35</v>
      </c>
    </row>
    <row r="20" spans="1:72">
      <c r="A20" t="s">
        <v>237</v>
      </c>
      <c r="B20">
        <v>3</v>
      </c>
      <c r="C20">
        <v>24</v>
      </c>
      <c r="D20">
        <f>C20*B20</f>
        <v>72</v>
      </c>
      <c r="F20">
        <v>2</v>
      </c>
      <c r="G20">
        <f t="shared" si="17"/>
        <v>-1</v>
      </c>
      <c r="I20" t="s">
        <v>412</v>
      </c>
      <c r="J20">
        <v>1</v>
      </c>
      <c r="K20">
        <v>25</v>
      </c>
      <c r="L20">
        <f t="shared" si="16"/>
        <v>25</v>
      </c>
      <c r="N20" t="s">
        <v>339</v>
      </c>
      <c r="O20">
        <v>2</v>
      </c>
      <c r="P20">
        <v>44</v>
      </c>
      <c r="Q20">
        <f>P20*O20</f>
        <v>88</v>
      </c>
      <c r="S20" t="s">
        <v>339</v>
      </c>
      <c r="T20">
        <v>1</v>
      </c>
      <c r="U20">
        <v>44</v>
      </c>
      <c r="V20">
        <f t="shared" si="4"/>
        <v>44</v>
      </c>
      <c r="X20" t="s">
        <v>246</v>
      </c>
      <c r="Y20">
        <v>1</v>
      </c>
      <c r="Z20">
        <v>30</v>
      </c>
      <c r="AA20">
        <f t="shared" si="14"/>
        <v>30</v>
      </c>
      <c r="AC20" t="s">
        <v>496</v>
      </c>
      <c r="AD20">
        <v>1</v>
      </c>
      <c r="AE20">
        <v>44</v>
      </c>
      <c r="AF20">
        <f t="shared" si="11"/>
        <v>44</v>
      </c>
      <c r="AM20" t="s">
        <v>93</v>
      </c>
      <c r="AN20">
        <v>3</v>
      </c>
      <c r="AO20">
        <v>44</v>
      </c>
      <c r="AP20">
        <f t="shared" si="20"/>
        <v>132</v>
      </c>
      <c r="AR20" t="s">
        <v>449</v>
      </c>
      <c r="AS20">
        <v>2</v>
      </c>
      <c r="AT20">
        <v>44</v>
      </c>
      <c r="AU20">
        <f t="shared" si="18"/>
        <v>88</v>
      </c>
      <c r="AW20" t="s">
        <v>252</v>
      </c>
      <c r="AX20">
        <v>2</v>
      </c>
      <c r="AY20">
        <v>24</v>
      </c>
      <c r="AZ20">
        <f>AY20*AX20</f>
        <v>48</v>
      </c>
      <c r="BB20" t="s">
        <v>499</v>
      </c>
      <c r="BC20">
        <v>1</v>
      </c>
      <c r="BD20">
        <v>44</v>
      </c>
      <c r="BE20">
        <f t="shared" si="19"/>
        <v>44</v>
      </c>
      <c r="BG20" t="s">
        <v>129</v>
      </c>
      <c r="BH20">
        <v>2</v>
      </c>
      <c r="BI20">
        <v>44</v>
      </c>
      <c r="BJ20">
        <f t="shared" si="8"/>
        <v>88</v>
      </c>
      <c r="BL20" t="s">
        <v>207</v>
      </c>
      <c r="BM20" s="4"/>
      <c r="BQ20" t="s">
        <v>206</v>
      </c>
      <c r="BR20" s="4">
        <v>1</v>
      </c>
      <c r="BS20">
        <v>44</v>
      </c>
      <c r="BT20">
        <f>BS20*BR20</f>
        <v>44</v>
      </c>
    </row>
    <row r="21" spans="1:72">
      <c r="A21" t="s">
        <v>239</v>
      </c>
      <c r="B21">
        <v>11</v>
      </c>
      <c r="C21">
        <v>6</v>
      </c>
      <c r="D21">
        <f>C21*B21</f>
        <v>66</v>
      </c>
      <c r="F21">
        <v>1</v>
      </c>
      <c r="G21">
        <f t="shared" si="17"/>
        <v>-10</v>
      </c>
      <c r="I21" t="s">
        <v>144</v>
      </c>
      <c r="J21">
        <v>1</v>
      </c>
      <c r="K21">
        <v>25</v>
      </c>
      <c r="L21">
        <f t="shared" si="16"/>
        <v>25</v>
      </c>
      <c r="N21" t="s">
        <v>340</v>
      </c>
      <c r="O21">
        <v>1</v>
      </c>
      <c r="P21">
        <v>75</v>
      </c>
      <c r="Q21">
        <f>P21*O21</f>
        <v>75</v>
      </c>
      <c r="S21" t="s">
        <v>342</v>
      </c>
      <c r="T21">
        <v>2</v>
      </c>
      <c r="U21">
        <v>44</v>
      </c>
      <c r="V21">
        <f t="shared" si="4"/>
        <v>88</v>
      </c>
      <c r="X21" t="s">
        <v>247</v>
      </c>
      <c r="Y21">
        <v>2</v>
      </c>
      <c r="Z21">
        <v>15</v>
      </c>
      <c r="AA21">
        <f t="shared" si="14"/>
        <v>30</v>
      </c>
      <c r="AC21" t="s">
        <v>80</v>
      </c>
      <c r="AD21">
        <v>1</v>
      </c>
      <c r="AE21">
        <v>44</v>
      </c>
      <c r="AF21">
        <f t="shared" si="11"/>
        <v>44</v>
      </c>
      <c r="AM21" t="s">
        <v>475</v>
      </c>
      <c r="AN21">
        <v>1</v>
      </c>
      <c r="AO21">
        <v>44</v>
      </c>
      <c r="AP21">
        <f t="shared" si="20"/>
        <v>44</v>
      </c>
      <c r="AR21" t="s">
        <v>450</v>
      </c>
      <c r="AS21">
        <v>1</v>
      </c>
      <c r="AT21">
        <v>44</v>
      </c>
      <c r="AU21">
        <f t="shared" si="18"/>
        <v>44</v>
      </c>
      <c r="AW21" t="s">
        <v>499</v>
      </c>
      <c r="AX21">
        <v>1</v>
      </c>
      <c r="AY21">
        <v>44</v>
      </c>
      <c r="AZ21">
        <f>AY21*AX21</f>
        <v>44</v>
      </c>
      <c r="BB21" t="s">
        <v>121</v>
      </c>
      <c r="BC21">
        <v>1</v>
      </c>
      <c r="BD21">
        <v>44</v>
      </c>
      <c r="BE21">
        <f t="shared" si="19"/>
        <v>44</v>
      </c>
      <c r="BG21" t="s">
        <v>450</v>
      </c>
      <c r="BH21">
        <v>2</v>
      </c>
      <c r="BI21">
        <v>44</v>
      </c>
      <c r="BJ21">
        <f t="shared" si="8"/>
        <v>88</v>
      </c>
      <c r="BL21" t="s">
        <v>564</v>
      </c>
      <c r="BM21">
        <v>1</v>
      </c>
      <c r="BN21">
        <v>30</v>
      </c>
      <c r="BO21">
        <f t="shared" ref="BO21:BO27" si="21">BN21*BM21</f>
        <v>30</v>
      </c>
      <c r="BQ21" t="s">
        <v>338</v>
      </c>
    </row>
    <row r="22" spans="1:72">
      <c r="A22" t="s">
        <v>135</v>
      </c>
      <c r="B22">
        <v>3</v>
      </c>
      <c r="C22">
        <v>18</v>
      </c>
      <c r="D22">
        <f t="shared" ref="D22" si="22">C22*B22</f>
        <v>54</v>
      </c>
      <c r="F22">
        <v>6</v>
      </c>
      <c r="G22">
        <f t="shared" si="17"/>
        <v>3</v>
      </c>
      <c r="I22" t="s">
        <v>147</v>
      </c>
      <c r="J22">
        <v>2</v>
      </c>
      <c r="K22">
        <v>35</v>
      </c>
      <c r="L22">
        <f t="shared" si="16"/>
        <v>70</v>
      </c>
      <c r="N22" t="s">
        <v>342</v>
      </c>
      <c r="O22">
        <v>2</v>
      </c>
      <c r="P22">
        <v>44</v>
      </c>
      <c r="Q22">
        <f>P22*O22</f>
        <v>88</v>
      </c>
      <c r="S22" t="s">
        <v>435</v>
      </c>
      <c r="T22">
        <v>2</v>
      </c>
      <c r="U22">
        <v>35</v>
      </c>
      <c r="V22">
        <f t="shared" si="4"/>
        <v>70</v>
      </c>
      <c r="X22" t="s">
        <v>186</v>
      </c>
      <c r="Y22">
        <v>1</v>
      </c>
      <c r="Z22">
        <v>75</v>
      </c>
      <c r="AA22">
        <f t="shared" si="14"/>
        <v>75</v>
      </c>
      <c r="AC22" t="s">
        <v>338</v>
      </c>
      <c r="AM22" t="s">
        <v>233</v>
      </c>
      <c r="AN22">
        <v>1</v>
      </c>
      <c r="AO22">
        <v>44</v>
      </c>
      <c r="AP22">
        <f t="shared" si="20"/>
        <v>44</v>
      </c>
      <c r="AR22" t="s">
        <v>371</v>
      </c>
      <c r="AS22">
        <v>3</v>
      </c>
      <c r="AT22">
        <v>75</v>
      </c>
      <c r="AU22">
        <f t="shared" si="18"/>
        <v>225</v>
      </c>
      <c r="AW22" t="s">
        <v>505</v>
      </c>
      <c r="AX22">
        <v>4</v>
      </c>
      <c r="AY22">
        <v>44</v>
      </c>
      <c r="AZ22">
        <f>AY22*AX22</f>
        <v>176</v>
      </c>
      <c r="BB22" t="s">
        <v>235</v>
      </c>
      <c r="BC22">
        <v>1</v>
      </c>
      <c r="BD22">
        <v>44</v>
      </c>
      <c r="BE22">
        <f t="shared" si="19"/>
        <v>44</v>
      </c>
      <c r="BG22" t="s">
        <v>86</v>
      </c>
      <c r="BH22">
        <v>6</v>
      </c>
      <c r="BI22">
        <v>44</v>
      </c>
      <c r="BJ22">
        <f t="shared" si="8"/>
        <v>264</v>
      </c>
      <c r="BL22" t="s">
        <v>203</v>
      </c>
      <c r="BM22" s="4">
        <v>0</v>
      </c>
      <c r="BN22">
        <v>44</v>
      </c>
      <c r="BO22">
        <f t="shared" si="21"/>
        <v>0</v>
      </c>
      <c r="BQ22" t="s">
        <v>202</v>
      </c>
      <c r="BR22" s="4">
        <v>2</v>
      </c>
      <c r="BS22">
        <v>44</v>
      </c>
      <c r="BT22">
        <f>BS22*BR22</f>
        <v>88</v>
      </c>
    </row>
    <row r="23" spans="1:72">
      <c r="A23" t="s">
        <v>519</v>
      </c>
      <c r="B23">
        <v>2</v>
      </c>
      <c r="C23">
        <v>18</v>
      </c>
      <c r="D23">
        <f>C23*B23</f>
        <v>36</v>
      </c>
      <c r="F23">
        <v>6</v>
      </c>
      <c r="G23">
        <f t="shared" si="17"/>
        <v>4</v>
      </c>
      <c r="I23" t="s">
        <v>410</v>
      </c>
      <c r="J23">
        <v>1</v>
      </c>
      <c r="K23">
        <v>27</v>
      </c>
      <c r="L23">
        <f t="shared" si="16"/>
        <v>27</v>
      </c>
      <c r="N23" t="s">
        <v>19</v>
      </c>
      <c r="O23">
        <v>2</v>
      </c>
      <c r="P23">
        <v>35</v>
      </c>
      <c r="Q23">
        <f>P23*O23</f>
        <v>70</v>
      </c>
      <c r="S23" t="s">
        <v>133</v>
      </c>
      <c r="T23">
        <v>2</v>
      </c>
      <c r="U23">
        <v>35</v>
      </c>
      <c r="V23">
        <f t="shared" si="4"/>
        <v>70</v>
      </c>
      <c r="X23" t="s">
        <v>338</v>
      </c>
      <c r="Y23">
        <v>1</v>
      </c>
      <c r="Z23">
        <v>44</v>
      </c>
      <c r="AA23">
        <f t="shared" si="14"/>
        <v>44</v>
      </c>
      <c r="AC23" t="s">
        <v>81</v>
      </c>
      <c r="AD23">
        <v>1</v>
      </c>
      <c r="AE23">
        <v>44</v>
      </c>
      <c r="AF23">
        <f t="shared" si="11"/>
        <v>44</v>
      </c>
      <c r="AM23" t="s">
        <v>449</v>
      </c>
      <c r="AN23">
        <v>2</v>
      </c>
      <c r="AO23">
        <v>44</v>
      </c>
      <c r="AP23">
        <f t="shared" si="20"/>
        <v>88</v>
      </c>
      <c r="AR23" t="s">
        <v>86</v>
      </c>
      <c r="AS23">
        <v>6</v>
      </c>
      <c r="AT23">
        <v>44</v>
      </c>
      <c r="AU23">
        <f t="shared" si="18"/>
        <v>264</v>
      </c>
      <c r="BG23" t="s">
        <v>140</v>
      </c>
      <c r="BH23">
        <v>5</v>
      </c>
      <c r="BI23">
        <v>35</v>
      </c>
      <c r="BJ23">
        <f t="shared" si="8"/>
        <v>175</v>
      </c>
      <c r="BL23" t="s">
        <v>201</v>
      </c>
      <c r="BM23">
        <v>1</v>
      </c>
      <c r="BN23">
        <v>35</v>
      </c>
      <c r="BO23">
        <f t="shared" si="21"/>
        <v>35</v>
      </c>
      <c r="BQ23" t="s">
        <v>204</v>
      </c>
      <c r="BR23" s="4"/>
    </row>
    <row r="24" spans="1:72">
      <c r="A24" t="s">
        <v>520</v>
      </c>
      <c r="B24">
        <v>1</v>
      </c>
      <c r="C24">
        <v>30</v>
      </c>
      <c r="D24">
        <f>C24*B24</f>
        <v>30</v>
      </c>
      <c r="F24">
        <v>4</v>
      </c>
      <c r="G24">
        <f t="shared" si="17"/>
        <v>3</v>
      </c>
      <c r="I24" t="s">
        <v>338</v>
      </c>
      <c r="J24">
        <v>2</v>
      </c>
      <c r="K24">
        <v>44</v>
      </c>
      <c r="L24">
        <f t="shared" si="16"/>
        <v>88</v>
      </c>
      <c r="N24" t="s">
        <v>662</v>
      </c>
      <c r="O24">
        <v>2</v>
      </c>
      <c r="P24">
        <v>27</v>
      </c>
      <c r="Q24">
        <f>P24*O24</f>
        <v>54</v>
      </c>
      <c r="S24" t="s">
        <v>22</v>
      </c>
      <c r="T24">
        <v>2</v>
      </c>
      <c r="U24">
        <v>35</v>
      </c>
      <c r="V24">
        <f t="shared" si="4"/>
        <v>70</v>
      </c>
      <c r="X24" t="s">
        <v>505</v>
      </c>
      <c r="Y24">
        <v>3</v>
      </c>
      <c r="Z24">
        <v>44</v>
      </c>
      <c r="AA24">
        <f t="shared" si="14"/>
        <v>132</v>
      </c>
      <c r="AC24" t="s">
        <v>202</v>
      </c>
      <c r="AD24" s="4">
        <v>1</v>
      </c>
      <c r="AE24">
        <v>44</v>
      </c>
      <c r="AF24">
        <f t="shared" si="11"/>
        <v>44</v>
      </c>
      <c r="AM24" t="s">
        <v>450</v>
      </c>
      <c r="AN24">
        <v>1</v>
      </c>
      <c r="AO24">
        <v>44</v>
      </c>
      <c r="AP24">
        <f t="shared" si="20"/>
        <v>44</v>
      </c>
      <c r="AR24" t="s">
        <v>230</v>
      </c>
      <c r="AS24">
        <v>5</v>
      </c>
      <c r="AT24">
        <v>35</v>
      </c>
      <c r="AU24">
        <f t="shared" si="18"/>
        <v>175</v>
      </c>
      <c r="BG24" t="s">
        <v>527</v>
      </c>
      <c r="BH24">
        <v>5</v>
      </c>
      <c r="BI24">
        <v>35</v>
      </c>
      <c r="BJ24">
        <f t="shared" si="8"/>
        <v>175</v>
      </c>
      <c r="BL24" t="s">
        <v>206</v>
      </c>
      <c r="BM24" s="4">
        <v>0</v>
      </c>
      <c r="BN24">
        <v>44</v>
      </c>
      <c r="BO24">
        <f t="shared" si="21"/>
        <v>0</v>
      </c>
    </row>
    <row r="25" spans="1:72" ht="13" customHeight="1">
      <c r="A25" t="s">
        <v>661</v>
      </c>
      <c r="B25">
        <v>2</v>
      </c>
      <c r="C25">
        <v>18</v>
      </c>
      <c r="D25">
        <f>C25*B25</f>
        <v>36</v>
      </c>
      <c r="F25">
        <v>1</v>
      </c>
      <c r="G25">
        <f t="shared" si="17"/>
        <v>-1</v>
      </c>
      <c r="N25" t="s">
        <v>338</v>
      </c>
      <c r="O25">
        <v>2</v>
      </c>
      <c r="P25">
        <v>44</v>
      </c>
      <c r="Q25">
        <f>P25*O25</f>
        <v>88</v>
      </c>
      <c r="S25" t="s">
        <v>186</v>
      </c>
      <c r="T25">
        <v>1</v>
      </c>
      <c r="U25">
        <v>75</v>
      </c>
      <c r="V25">
        <f t="shared" si="4"/>
        <v>75</v>
      </c>
      <c r="AC25" t="s">
        <v>204</v>
      </c>
      <c r="AD25" s="4"/>
      <c r="AM25" t="s">
        <v>371</v>
      </c>
      <c r="AN25">
        <v>1</v>
      </c>
      <c r="AO25">
        <v>75</v>
      </c>
      <c r="AP25">
        <f t="shared" si="20"/>
        <v>75</v>
      </c>
      <c r="AR25" t="s">
        <v>418</v>
      </c>
      <c r="AS25">
        <v>3</v>
      </c>
      <c r="AT25">
        <v>75</v>
      </c>
      <c r="AU25">
        <f t="shared" si="18"/>
        <v>225</v>
      </c>
      <c r="BG25" t="s">
        <v>499</v>
      </c>
      <c r="BH25">
        <v>4</v>
      </c>
      <c r="BI25">
        <v>44</v>
      </c>
      <c r="BJ25">
        <f t="shared" si="8"/>
        <v>176</v>
      </c>
      <c r="BL25" t="s">
        <v>338</v>
      </c>
      <c r="BM25" s="4">
        <v>0</v>
      </c>
      <c r="BN25">
        <v>44</v>
      </c>
      <c r="BO25">
        <f t="shared" si="21"/>
        <v>0</v>
      </c>
    </row>
    <row r="26" spans="1:72">
      <c r="N26" t="s">
        <v>318</v>
      </c>
      <c r="O26">
        <v>2</v>
      </c>
      <c r="P26">
        <v>44</v>
      </c>
      <c r="Q26">
        <f>P26*O26</f>
        <v>88</v>
      </c>
      <c r="S26" t="s">
        <v>271</v>
      </c>
      <c r="T26">
        <v>2</v>
      </c>
      <c r="U26">
        <v>24</v>
      </c>
      <c r="V26">
        <f t="shared" si="4"/>
        <v>48</v>
      </c>
      <c r="X26" s="24" t="s">
        <v>515</v>
      </c>
      <c r="Y26" s="24"/>
      <c r="Z26" s="24"/>
      <c r="AA26" s="24"/>
      <c r="AM26" t="s">
        <v>86</v>
      </c>
      <c r="AN26">
        <v>8</v>
      </c>
      <c r="AO26">
        <v>44</v>
      </c>
      <c r="AP26">
        <f t="shared" si="20"/>
        <v>352</v>
      </c>
      <c r="AR26" t="s">
        <v>499</v>
      </c>
      <c r="AS26">
        <v>5</v>
      </c>
      <c r="AT26">
        <v>44</v>
      </c>
      <c r="AU26">
        <f t="shared" si="18"/>
        <v>220</v>
      </c>
      <c r="BG26" t="s">
        <v>526</v>
      </c>
      <c r="BH26">
        <v>4</v>
      </c>
      <c r="BI26">
        <v>44</v>
      </c>
      <c r="BJ26">
        <f t="shared" si="8"/>
        <v>176</v>
      </c>
      <c r="BL26" t="s">
        <v>202</v>
      </c>
      <c r="BM26" s="4">
        <v>1</v>
      </c>
      <c r="BN26">
        <v>44</v>
      </c>
      <c r="BO26">
        <f t="shared" si="21"/>
        <v>44</v>
      </c>
    </row>
    <row r="27" spans="1:72">
      <c r="A27" t="s">
        <v>587</v>
      </c>
      <c r="B27">
        <v>1</v>
      </c>
      <c r="C27">
        <v>44</v>
      </c>
      <c r="D27">
        <f t="shared" ref="D27:D28" si="23">C27*B27</f>
        <v>44</v>
      </c>
      <c r="F27">
        <v>1</v>
      </c>
      <c r="G27">
        <f t="shared" si="10"/>
        <v>0</v>
      </c>
      <c r="S27" t="s">
        <v>338</v>
      </c>
      <c r="T27">
        <v>1</v>
      </c>
      <c r="U27">
        <v>44</v>
      </c>
      <c r="V27">
        <f t="shared" si="4"/>
        <v>44</v>
      </c>
      <c r="X27" s="25"/>
      <c r="Y27" s="25"/>
      <c r="Z27" s="25"/>
      <c r="AA27" s="25"/>
      <c r="AM27" t="s">
        <v>230</v>
      </c>
      <c r="AN27">
        <v>6</v>
      </c>
      <c r="AO27">
        <v>35</v>
      </c>
      <c r="AP27">
        <f t="shared" si="20"/>
        <v>210</v>
      </c>
      <c r="AR27" t="s">
        <v>502</v>
      </c>
      <c r="AS27">
        <v>5</v>
      </c>
      <c r="AT27">
        <v>44</v>
      </c>
      <c r="AU27">
        <f t="shared" si="18"/>
        <v>220</v>
      </c>
      <c r="BG27" t="s">
        <v>524</v>
      </c>
      <c r="BH27">
        <v>4</v>
      </c>
      <c r="BI27">
        <v>44</v>
      </c>
      <c r="BJ27">
        <f t="shared" si="8"/>
        <v>176</v>
      </c>
      <c r="BL27" t="s">
        <v>204</v>
      </c>
      <c r="BM27" s="4">
        <v>0</v>
      </c>
      <c r="BN27">
        <v>44</v>
      </c>
      <c r="BO27">
        <f t="shared" si="21"/>
        <v>0</v>
      </c>
    </row>
    <row r="28" spans="1:72">
      <c r="A28" t="s">
        <v>588</v>
      </c>
      <c r="B28">
        <v>1</v>
      </c>
      <c r="C28">
        <v>44</v>
      </c>
      <c r="D28">
        <f t="shared" si="23"/>
        <v>44</v>
      </c>
      <c r="F28">
        <v>1</v>
      </c>
      <c r="G28">
        <f t="shared" si="10"/>
        <v>0</v>
      </c>
      <c r="I28" s="24" t="s">
        <v>515</v>
      </c>
      <c r="J28" s="24"/>
      <c r="K28" s="24"/>
      <c r="L28" s="24"/>
      <c r="S28" t="s">
        <v>505</v>
      </c>
      <c r="T28">
        <v>1</v>
      </c>
      <c r="U28">
        <v>44</v>
      </c>
      <c r="V28">
        <f t="shared" si="4"/>
        <v>44</v>
      </c>
      <c r="AM28" t="s">
        <v>418</v>
      </c>
      <c r="AN28">
        <v>1</v>
      </c>
      <c r="AO28">
        <v>75</v>
      </c>
      <c r="AP28">
        <f t="shared" si="20"/>
        <v>75</v>
      </c>
      <c r="AR28" t="s">
        <v>503</v>
      </c>
      <c r="AS28">
        <v>5</v>
      </c>
      <c r="AT28">
        <v>44</v>
      </c>
      <c r="AU28">
        <f t="shared" si="18"/>
        <v>220</v>
      </c>
    </row>
    <row r="29" spans="1:72">
      <c r="I29" s="25"/>
      <c r="J29" s="25"/>
      <c r="K29" s="25"/>
      <c r="L29" s="25"/>
      <c r="AM29" t="s">
        <v>232</v>
      </c>
      <c r="AN29">
        <v>5</v>
      </c>
      <c r="AO29">
        <v>44</v>
      </c>
      <c r="AP29">
        <f t="shared" si="20"/>
        <v>220</v>
      </c>
      <c r="AR29" t="s">
        <v>505</v>
      </c>
      <c r="AS29">
        <v>18</v>
      </c>
      <c r="AT29">
        <v>44</v>
      </c>
      <c r="AU29">
        <f t="shared" si="18"/>
        <v>792</v>
      </c>
    </row>
    <row r="30" spans="1:72">
      <c r="A30" t="s">
        <v>38</v>
      </c>
      <c r="B30">
        <v>129</v>
      </c>
      <c r="C30">
        <v>44</v>
      </c>
      <c r="D30">
        <f>B30*C30</f>
        <v>5676</v>
      </c>
      <c r="F30" s="4"/>
      <c r="AM30" t="s">
        <v>499</v>
      </c>
      <c r="AN30">
        <v>5</v>
      </c>
      <c r="AO30">
        <v>44</v>
      </c>
      <c r="AP30">
        <f t="shared" si="20"/>
        <v>220</v>
      </c>
    </row>
    <row r="31" spans="1:72">
      <c r="F31" s="4"/>
      <c r="AM31" t="s">
        <v>231</v>
      </c>
      <c r="AN31">
        <v>5</v>
      </c>
      <c r="AO31">
        <v>44</v>
      </c>
      <c r="AP31">
        <f t="shared" si="20"/>
        <v>220</v>
      </c>
    </row>
    <row r="32" spans="1:72">
      <c r="B32" s="4"/>
      <c r="F32" s="4"/>
    </row>
    <row r="33" spans="1:65">
      <c r="A33" t="s">
        <v>511</v>
      </c>
      <c r="B33">
        <v>1</v>
      </c>
      <c r="C33">
        <v>44</v>
      </c>
      <c r="D33">
        <f>C33*B33</f>
        <v>44</v>
      </c>
      <c r="F33">
        <v>4</v>
      </c>
      <c r="G33">
        <f t="shared" si="10"/>
        <v>3</v>
      </c>
    </row>
    <row r="34" spans="1:65">
      <c r="A34" t="s">
        <v>512</v>
      </c>
      <c r="B34">
        <v>1</v>
      </c>
      <c r="C34">
        <v>44</v>
      </c>
      <c r="D34">
        <f>C34*B34</f>
        <v>44</v>
      </c>
      <c r="F34">
        <v>5</v>
      </c>
      <c r="G34">
        <f t="shared" si="10"/>
        <v>4</v>
      </c>
    </row>
    <row r="36" spans="1:65">
      <c r="A36" t="s">
        <v>408</v>
      </c>
      <c r="B36">
        <v>1</v>
      </c>
      <c r="C36">
        <v>27</v>
      </c>
      <c r="D36">
        <f t="shared" ref="D36:D41" si="24">C36*B36</f>
        <v>27</v>
      </c>
      <c r="F36">
        <v>1</v>
      </c>
      <c r="G36">
        <f>F36-B36</f>
        <v>0</v>
      </c>
    </row>
    <row r="37" spans="1:65">
      <c r="A37" t="s">
        <v>411</v>
      </c>
      <c r="B37">
        <v>1</v>
      </c>
      <c r="C37">
        <v>35</v>
      </c>
      <c r="D37">
        <f t="shared" si="24"/>
        <v>35</v>
      </c>
      <c r="F37">
        <v>2</v>
      </c>
      <c r="G37">
        <f t="shared" ref="G37:G41" si="25">F37-B37</f>
        <v>1</v>
      </c>
      <c r="BM37" s="4"/>
    </row>
    <row r="38" spans="1:65">
      <c r="A38" t="s">
        <v>485</v>
      </c>
      <c r="B38">
        <v>1</v>
      </c>
      <c r="C38">
        <v>35</v>
      </c>
      <c r="D38">
        <f t="shared" si="24"/>
        <v>35</v>
      </c>
      <c r="F38">
        <v>0</v>
      </c>
      <c r="G38">
        <f t="shared" si="25"/>
        <v>-1</v>
      </c>
      <c r="BM38" s="4"/>
    </row>
    <row r="39" spans="1:65">
      <c r="A39" t="s">
        <v>486</v>
      </c>
      <c r="B39">
        <v>1</v>
      </c>
      <c r="C39">
        <v>50</v>
      </c>
      <c r="D39">
        <f t="shared" si="24"/>
        <v>50</v>
      </c>
      <c r="F39">
        <v>2</v>
      </c>
      <c r="G39">
        <f t="shared" si="25"/>
        <v>1</v>
      </c>
    </row>
    <row r="40" spans="1:65">
      <c r="A40" t="s">
        <v>487</v>
      </c>
      <c r="B40">
        <v>1</v>
      </c>
      <c r="C40">
        <v>25</v>
      </c>
      <c r="D40">
        <f t="shared" si="24"/>
        <v>25</v>
      </c>
      <c r="F40">
        <v>2</v>
      </c>
      <c r="G40">
        <f t="shared" si="25"/>
        <v>1</v>
      </c>
    </row>
    <row r="41" spans="1:65">
      <c r="A41" t="s">
        <v>144</v>
      </c>
      <c r="B41">
        <v>1</v>
      </c>
      <c r="C41">
        <v>25</v>
      </c>
      <c r="D41">
        <f t="shared" si="24"/>
        <v>25</v>
      </c>
      <c r="F41">
        <v>2</v>
      </c>
      <c r="G41">
        <f t="shared" si="25"/>
        <v>1</v>
      </c>
    </row>
    <row r="43" spans="1:65">
      <c r="A43" t="s">
        <v>675</v>
      </c>
      <c r="B43">
        <v>3</v>
      </c>
      <c r="C43">
        <v>20</v>
      </c>
      <c r="D43">
        <f>C43*B43</f>
        <v>60</v>
      </c>
      <c r="F43">
        <v>1</v>
      </c>
      <c r="G43">
        <f>F43-B43</f>
        <v>-2</v>
      </c>
    </row>
    <row r="44" spans="1:65">
      <c r="A44" t="s">
        <v>488</v>
      </c>
      <c r="B44">
        <v>75</v>
      </c>
      <c r="C44">
        <v>5</v>
      </c>
      <c r="D44">
        <f t="shared" ref="D44:D53" si="26">C44*B44</f>
        <v>375</v>
      </c>
      <c r="F44">
        <v>32</v>
      </c>
      <c r="G44">
        <f>F44-B44</f>
        <v>-43</v>
      </c>
    </row>
    <row r="45" spans="1:65">
      <c r="A45" t="s">
        <v>517</v>
      </c>
      <c r="B45">
        <v>1</v>
      </c>
      <c r="C45">
        <v>100</v>
      </c>
      <c r="D45">
        <f t="shared" si="26"/>
        <v>100</v>
      </c>
      <c r="F45">
        <v>10</v>
      </c>
      <c r="G45">
        <f t="shared" ref="G45:G53" si="27">F45-B45</f>
        <v>9</v>
      </c>
    </row>
    <row r="46" spans="1:65">
      <c r="A46" t="s">
        <v>489</v>
      </c>
      <c r="B46">
        <v>4</v>
      </c>
      <c r="C46">
        <v>30</v>
      </c>
      <c r="D46">
        <f t="shared" si="26"/>
        <v>120</v>
      </c>
      <c r="F46">
        <v>1</v>
      </c>
      <c r="G46">
        <f t="shared" si="27"/>
        <v>-3</v>
      </c>
    </row>
    <row r="47" spans="1:65">
      <c r="A47" t="s">
        <v>490</v>
      </c>
      <c r="B47">
        <v>6</v>
      </c>
      <c r="C47">
        <v>25</v>
      </c>
      <c r="D47">
        <f t="shared" si="26"/>
        <v>150</v>
      </c>
      <c r="F47">
        <v>1</v>
      </c>
      <c r="G47">
        <f t="shared" si="27"/>
        <v>-5</v>
      </c>
    </row>
    <row r="48" spans="1:65">
      <c r="A48" t="s">
        <v>491</v>
      </c>
      <c r="B48">
        <v>5</v>
      </c>
      <c r="C48">
        <v>20</v>
      </c>
      <c r="D48">
        <f t="shared" si="26"/>
        <v>100</v>
      </c>
      <c r="F48">
        <v>1</v>
      </c>
      <c r="G48">
        <f t="shared" si="27"/>
        <v>-4</v>
      </c>
    </row>
    <row r="49" spans="1:7">
      <c r="A49" t="s">
        <v>492</v>
      </c>
      <c r="B49">
        <v>7</v>
      </c>
      <c r="C49">
        <v>15</v>
      </c>
      <c r="D49">
        <f t="shared" si="26"/>
        <v>105</v>
      </c>
      <c r="F49">
        <v>1</v>
      </c>
      <c r="G49">
        <f t="shared" si="27"/>
        <v>-6</v>
      </c>
    </row>
    <row r="50" spans="1:7">
      <c r="A50" t="s">
        <v>493</v>
      </c>
      <c r="B50">
        <v>2</v>
      </c>
      <c r="C50">
        <v>100</v>
      </c>
      <c r="D50">
        <f t="shared" si="26"/>
        <v>200</v>
      </c>
      <c r="F50">
        <v>1</v>
      </c>
      <c r="G50">
        <f t="shared" si="27"/>
        <v>-1</v>
      </c>
    </row>
    <row r="51" spans="1:7">
      <c r="A51" t="s">
        <v>494</v>
      </c>
      <c r="B51">
        <v>4</v>
      </c>
      <c r="C51">
        <v>30</v>
      </c>
      <c r="D51">
        <f t="shared" si="26"/>
        <v>120</v>
      </c>
      <c r="F51">
        <v>2</v>
      </c>
      <c r="G51">
        <f t="shared" si="27"/>
        <v>-2</v>
      </c>
    </row>
    <row r="52" spans="1:7">
      <c r="A52" t="s">
        <v>676</v>
      </c>
      <c r="B52">
        <v>3</v>
      </c>
      <c r="C52">
        <v>20</v>
      </c>
      <c r="D52">
        <f>C52*B52</f>
        <v>60</v>
      </c>
      <c r="F52">
        <v>3</v>
      </c>
      <c r="G52">
        <f t="shared" si="27"/>
        <v>0</v>
      </c>
    </row>
    <row r="53" spans="1:7">
      <c r="A53" t="s">
        <v>495</v>
      </c>
      <c r="B53">
        <v>5</v>
      </c>
      <c r="C53">
        <v>15</v>
      </c>
      <c r="D53">
        <f t="shared" si="26"/>
        <v>75</v>
      </c>
      <c r="F53">
        <v>2</v>
      </c>
      <c r="G53">
        <f t="shared" si="27"/>
        <v>-3</v>
      </c>
    </row>
    <row r="55" spans="1:7">
      <c r="A55" t="s">
        <v>496</v>
      </c>
      <c r="B55">
        <v>1</v>
      </c>
      <c r="C55">
        <v>44</v>
      </c>
      <c r="D55">
        <f>C55*B55</f>
        <v>44</v>
      </c>
      <c r="F55">
        <v>7</v>
      </c>
      <c r="G55">
        <f t="shared" si="10"/>
        <v>6</v>
      </c>
    </row>
    <row r="56" spans="1:7">
      <c r="A56" t="s">
        <v>497</v>
      </c>
      <c r="B56">
        <v>1</v>
      </c>
      <c r="C56">
        <v>44</v>
      </c>
      <c r="D56">
        <f>C56*B56</f>
        <v>44</v>
      </c>
      <c r="F56">
        <v>5</v>
      </c>
      <c r="G56">
        <f t="shared" si="10"/>
        <v>4</v>
      </c>
    </row>
    <row r="58" spans="1:7">
      <c r="A58" t="s">
        <v>498</v>
      </c>
      <c r="B58">
        <v>3</v>
      </c>
      <c r="C58">
        <v>27</v>
      </c>
      <c r="D58">
        <f>C58*B58</f>
        <v>81</v>
      </c>
      <c r="F58">
        <v>6</v>
      </c>
      <c r="G58">
        <f t="shared" si="10"/>
        <v>3</v>
      </c>
    </row>
    <row r="60" spans="1:7">
      <c r="A60" t="s">
        <v>504</v>
      </c>
      <c r="B60">
        <v>1</v>
      </c>
      <c r="C60">
        <v>44</v>
      </c>
      <c r="D60">
        <f>C60*B60</f>
        <v>44</v>
      </c>
      <c r="F60">
        <v>6</v>
      </c>
      <c r="G60">
        <f t="shared" si="10"/>
        <v>5</v>
      </c>
    </row>
    <row r="62" spans="1:7">
      <c r="A62" t="s">
        <v>398</v>
      </c>
      <c r="B62">
        <v>6</v>
      </c>
      <c r="C62">
        <v>44</v>
      </c>
      <c r="D62">
        <f>C62*B62</f>
        <v>264</v>
      </c>
      <c r="F62">
        <v>7</v>
      </c>
      <c r="G62">
        <f t="shared" si="10"/>
        <v>1</v>
      </c>
    </row>
    <row r="63" spans="1:7">
      <c r="A63" t="s">
        <v>399</v>
      </c>
      <c r="B63">
        <v>1</v>
      </c>
      <c r="C63">
        <v>44</v>
      </c>
      <c r="D63">
        <f t="shared" ref="D63:D72" si="28">C63*B63</f>
        <v>44</v>
      </c>
      <c r="F63">
        <v>3</v>
      </c>
      <c r="G63">
        <f t="shared" si="10"/>
        <v>2</v>
      </c>
    </row>
    <row r="64" spans="1:7">
      <c r="A64" t="s">
        <v>400</v>
      </c>
      <c r="B64">
        <v>1</v>
      </c>
      <c r="C64">
        <v>44</v>
      </c>
      <c r="D64">
        <f t="shared" si="28"/>
        <v>44</v>
      </c>
      <c r="F64">
        <v>1</v>
      </c>
      <c r="G64">
        <f t="shared" si="10"/>
        <v>0</v>
      </c>
    </row>
    <row r="65" spans="1:7">
      <c r="A65" t="s">
        <v>401</v>
      </c>
      <c r="B65">
        <v>1</v>
      </c>
      <c r="C65">
        <v>44</v>
      </c>
      <c r="D65">
        <f t="shared" si="28"/>
        <v>44</v>
      </c>
      <c r="F65">
        <v>1</v>
      </c>
      <c r="G65">
        <f t="shared" si="10"/>
        <v>0</v>
      </c>
    </row>
    <row r="66" spans="1:7">
      <c r="A66" t="s">
        <v>402</v>
      </c>
      <c r="B66">
        <v>6</v>
      </c>
      <c r="C66">
        <v>44</v>
      </c>
      <c r="D66">
        <f t="shared" si="28"/>
        <v>264</v>
      </c>
      <c r="F66">
        <v>3</v>
      </c>
      <c r="G66">
        <f t="shared" ref="G66:G117" si="29">F66-B66</f>
        <v>-3</v>
      </c>
    </row>
    <row r="67" spans="1:7">
      <c r="A67" t="s">
        <v>567</v>
      </c>
      <c r="B67">
        <v>6</v>
      </c>
      <c r="C67">
        <v>44</v>
      </c>
      <c r="D67">
        <f t="shared" si="28"/>
        <v>264</v>
      </c>
      <c r="F67">
        <v>3</v>
      </c>
      <c r="G67">
        <f t="shared" si="29"/>
        <v>-3</v>
      </c>
    </row>
    <row r="68" spans="1:7">
      <c r="A68" t="s">
        <v>568</v>
      </c>
      <c r="B68">
        <v>6</v>
      </c>
      <c r="C68">
        <v>44</v>
      </c>
      <c r="D68">
        <f t="shared" si="28"/>
        <v>264</v>
      </c>
      <c r="F68">
        <v>3</v>
      </c>
      <c r="G68">
        <f t="shared" si="29"/>
        <v>-3</v>
      </c>
    </row>
    <row r="69" spans="1:7">
      <c r="A69" t="s">
        <v>569</v>
      </c>
      <c r="B69">
        <v>1</v>
      </c>
      <c r="C69">
        <v>44</v>
      </c>
      <c r="D69">
        <f t="shared" si="28"/>
        <v>44</v>
      </c>
      <c r="F69">
        <v>0</v>
      </c>
      <c r="G69">
        <f t="shared" si="29"/>
        <v>-1</v>
      </c>
    </row>
    <row r="70" spans="1:7">
      <c r="A70" t="s">
        <v>570</v>
      </c>
      <c r="B70">
        <v>6</v>
      </c>
      <c r="C70">
        <v>44</v>
      </c>
      <c r="D70">
        <f t="shared" si="28"/>
        <v>264</v>
      </c>
      <c r="F70">
        <v>3</v>
      </c>
      <c r="G70">
        <f t="shared" si="29"/>
        <v>-3</v>
      </c>
    </row>
    <row r="71" spans="1:7">
      <c r="A71" t="s">
        <v>571</v>
      </c>
      <c r="B71">
        <v>1</v>
      </c>
      <c r="C71">
        <v>44</v>
      </c>
      <c r="D71">
        <f t="shared" si="28"/>
        <v>44</v>
      </c>
      <c r="F71">
        <v>2</v>
      </c>
      <c r="G71">
        <f t="shared" si="29"/>
        <v>1</v>
      </c>
    </row>
    <row r="72" spans="1:7">
      <c r="A72" t="s">
        <v>572</v>
      </c>
      <c r="B72">
        <v>1</v>
      </c>
      <c r="C72">
        <v>44</v>
      </c>
      <c r="D72">
        <f t="shared" si="28"/>
        <v>44</v>
      </c>
      <c r="F72">
        <v>0</v>
      </c>
      <c r="G72">
        <f t="shared" si="29"/>
        <v>-1</v>
      </c>
    </row>
    <row r="74" spans="1:7">
      <c r="A74" t="s">
        <v>573</v>
      </c>
      <c r="B74">
        <v>19</v>
      </c>
      <c r="C74">
        <v>44</v>
      </c>
      <c r="D74">
        <f t="shared" ref="D74:D78" si="30">C74*B74</f>
        <v>836</v>
      </c>
      <c r="F74">
        <v>15</v>
      </c>
      <c r="G74">
        <f t="shared" si="29"/>
        <v>-4</v>
      </c>
    </row>
    <row r="75" spans="1:7">
      <c r="A75" t="s">
        <v>574</v>
      </c>
      <c r="B75">
        <v>7</v>
      </c>
      <c r="C75">
        <v>44</v>
      </c>
      <c r="D75">
        <f t="shared" si="30"/>
        <v>308</v>
      </c>
      <c r="F75">
        <v>1</v>
      </c>
      <c r="G75">
        <f t="shared" si="29"/>
        <v>-6</v>
      </c>
    </row>
    <row r="76" spans="1:7">
      <c r="A76" t="s">
        <v>575</v>
      </c>
      <c r="B76">
        <v>17</v>
      </c>
      <c r="C76">
        <v>25</v>
      </c>
      <c r="D76">
        <f t="shared" si="30"/>
        <v>425</v>
      </c>
      <c r="F76">
        <v>7</v>
      </c>
      <c r="G76">
        <f t="shared" si="29"/>
        <v>-10</v>
      </c>
    </row>
    <row r="77" spans="1:7">
      <c r="A77" t="s">
        <v>576</v>
      </c>
      <c r="B77">
        <v>1</v>
      </c>
      <c r="C77">
        <v>44</v>
      </c>
      <c r="D77">
        <f t="shared" si="30"/>
        <v>44</v>
      </c>
      <c r="F77">
        <v>1</v>
      </c>
      <c r="G77">
        <f t="shared" si="29"/>
        <v>0</v>
      </c>
    </row>
    <row r="78" spans="1:7">
      <c r="A78" t="s">
        <v>577</v>
      </c>
      <c r="B78">
        <v>1</v>
      </c>
      <c r="C78">
        <v>44</v>
      </c>
      <c r="D78">
        <f t="shared" si="30"/>
        <v>44</v>
      </c>
      <c r="F78">
        <v>7</v>
      </c>
      <c r="G78">
        <f t="shared" si="29"/>
        <v>6</v>
      </c>
    </row>
    <row r="80" spans="1:7">
      <c r="A80" t="s">
        <v>141</v>
      </c>
      <c r="B80">
        <v>7</v>
      </c>
      <c r="C80">
        <v>44</v>
      </c>
      <c r="D80">
        <f t="shared" ref="D80:D87" si="31">C80*B80</f>
        <v>308</v>
      </c>
      <c r="F80">
        <v>8</v>
      </c>
      <c r="G80">
        <f>F80-B80</f>
        <v>1</v>
      </c>
    </row>
    <row r="81" spans="1:7">
      <c r="A81" t="s">
        <v>125</v>
      </c>
      <c r="B81">
        <v>7</v>
      </c>
      <c r="C81">
        <v>44</v>
      </c>
      <c r="D81">
        <f t="shared" si="31"/>
        <v>308</v>
      </c>
      <c r="F81">
        <v>10</v>
      </c>
      <c r="G81">
        <f t="shared" ref="G81:G87" si="32">F81-B81</f>
        <v>3</v>
      </c>
    </row>
    <row r="82" spans="1:7">
      <c r="A82" t="s">
        <v>131</v>
      </c>
      <c r="B82">
        <v>3</v>
      </c>
      <c r="C82">
        <v>44</v>
      </c>
      <c r="D82">
        <f t="shared" si="31"/>
        <v>132</v>
      </c>
      <c r="F82">
        <v>2</v>
      </c>
      <c r="G82">
        <f t="shared" si="32"/>
        <v>-1</v>
      </c>
    </row>
    <row r="83" spans="1:7">
      <c r="A83" t="s">
        <v>142</v>
      </c>
      <c r="B83">
        <v>7</v>
      </c>
      <c r="C83">
        <v>44</v>
      </c>
      <c r="D83">
        <f t="shared" si="31"/>
        <v>308</v>
      </c>
      <c r="F83">
        <v>7</v>
      </c>
      <c r="G83">
        <f t="shared" si="32"/>
        <v>0</v>
      </c>
    </row>
    <row r="84" spans="1:7">
      <c r="A84" t="s">
        <v>143</v>
      </c>
      <c r="B84">
        <v>12</v>
      </c>
      <c r="C84">
        <v>25</v>
      </c>
      <c r="D84">
        <f t="shared" si="31"/>
        <v>300</v>
      </c>
      <c r="F84">
        <v>4</v>
      </c>
      <c r="G84">
        <f t="shared" si="32"/>
        <v>-8</v>
      </c>
    </row>
    <row r="85" spans="1:7">
      <c r="A85" t="s">
        <v>128</v>
      </c>
      <c r="B85">
        <v>8</v>
      </c>
      <c r="C85">
        <v>15</v>
      </c>
      <c r="D85">
        <f t="shared" si="31"/>
        <v>120</v>
      </c>
      <c r="F85">
        <v>5</v>
      </c>
      <c r="G85">
        <f t="shared" si="32"/>
        <v>-3</v>
      </c>
    </row>
    <row r="86" spans="1:7">
      <c r="A86" t="s">
        <v>132</v>
      </c>
      <c r="B86">
        <v>3</v>
      </c>
      <c r="C86">
        <v>44</v>
      </c>
      <c r="D86">
        <f t="shared" si="31"/>
        <v>132</v>
      </c>
      <c r="F86">
        <v>2</v>
      </c>
      <c r="G86">
        <f t="shared" si="32"/>
        <v>-1</v>
      </c>
    </row>
    <row r="87" spans="1:7">
      <c r="A87" t="s">
        <v>360</v>
      </c>
      <c r="B87">
        <v>3</v>
      </c>
      <c r="C87">
        <v>44</v>
      </c>
      <c r="D87">
        <f t="shared" si="31"/>
        <v>132</v>
      </c>
      <c r="F87">
        <v>2</v>
      </c>
      <c r="G87">
        <f t="shared" si="32"/>
        <v>-1</v>
      </c>
    </row>
    <row r="89" spans="1:7">
      <c r="A89" t="s">
        <v>437</v>
      </c>
      <c r="B89">
        <v>15</v>
      </c>
      <c r="C89">
        <v>44</v>
      </c>
      <c r="D89">
        <f>C89*B89</f>
        <v>660</v>
      </c>
      <c r="F89">
        <v>11</v>
      </c>
      <c r="G89">
        <f t="shared" si="29"/>
        <v>-4</v>
      </c>
    </row>
    <row r="90" spans="1:7">
      <c r="A90" t="s">
        <v>438</v>
      </c>
      <c r="B90">
        <v>15</v>
      </c>
      <c r="C90">
        <v>44</v>
      </c>
      <c r="D90">
        <f>C90*B90</f>
        <v>660</v>
      </c>
      <c r="F90">
        <v>9</v>
      </c>
      <c r="G90">
        <f t="shared" si="29"/>
        <v>-6</v>
      </c>
    </row>
    <row r="92" spans="1:7">
      <c r="A92" t="s">
        <v>439</v>
      </c>
      <c r="B92">
        <v>17</v>
      </c>
      <c r="C92">
        <v>44</v>
      </c>
      <c r="D92">
        <f t="shared" ref="D92:D94" si="33">C92*B92</f>
        <v>748</v>
      </c>
      <c r="F92">
        <v>16</v>
      </c>
      <c r="G92">
        <f t="shared" si="29"/>
        <v>-1</v>
      </c>
    </row>
    <row r="93" spans="1:7">
      <c r="A93" t="s">
        <v>440</v>
      </c>
      <c r="B93">
        <v>14</v>
      </c>
      <c r="C93">
        <v>24</v>
      </c>
      <c r="D93">
        <f t="shared" si="33"/>
        <v>336</v>
      </c>
      <c r="F93">
        <v>5</v>
      </c>
      <c r="G93">
        <f t="shared" si="29"/>
        <v>-9</v>
      </c>
    </row>
    <row r="94" spans="1:7">
      <c r="A94" t="s">
        <v>441</v>
      </c>
      <c r="B94">
        <v>7</v>
      </c>
      <c r="C94">
        <v>44</v>
      </c>
      <c r="D94">
        <f t="shared" si="33"/>
        <v>308</v>
      </c>
      <c r="F94">
        <v>0</v>
      </c>
      <c r="G94">
        <f t="shared" si="29"/>
        <v>-7</v>
      </c>
    </row>
    <row r="96" spans="1:7">
      <c r="A96" t="s">
        <v>442</v>
      </c>
      <c r="B96">
        <v>2</v>
      </c>
      <c r="C96">
        <v>44</v>
      </c>
      <c r="D96">
        <f t="shared" ref="D96:D106" si="34">C96*B96</f>
        <v>88</v>
      </c>
      <c r="F96">
        <v>5</v>
      </c>
      <c r="G96">
        <f t="shared" ref="G96:G106" si="35">F96-B96</f>
        <v>3</v>
      </c>
    </row>
    <row r="97" spans="1:7">
      <c r="A97" t="s">
        <v>443</v>
      </c>
      <c r="B97">
        <v>2</v>
      </c>
      <c r="C97">
        <v>44</v>
      </c>
      <c r="D97">
        <f t="shared" si="34"/>
        <v>88</v>
      </c>
      <c r="F97">
        <v>5</v>
      </c>
      <c r="G97">
        <f t="shared" si="35"/>
        <v>3</v>
      </c>
    </row>
    <row r="98" spans="1:7">
      <c r="A98" t="s">
        <v>444</v>
      </c>
      <c r="B98">
        <v>2</v>
      </c>
      <c r="C98">
        <v>44</v>
      </c>
      <c r="D98">
        <f t="shared" si="34"/>
        <v>88</v>
      </c>
      <c r="F98">
        <v>5</v>
      </c>
      <c r="G98">
        <f t="shared" si="35"/>
        <v>3</v>
      </c>
    </row>
    <row r="99" spans="1:7">
      <c r="A99" t="s">
        <v>445</v>
      </c>
      <c r="B99">
        <v>6</v>
      </c>
      <c r="D99">
        <f t="shared" si="34"/>
        <v>0</v>
      </c>
      <c r="F99">
        <v>2</v>
      </c>
      <c r="G99">
        <f t="shared" si="35"/>
        <v>-4</v>
      </c>
    </row>
    <row r="100" spans="1:7">
      <c r="A100" t="s">
        <v>446</v>
      </c>
      <c r="B100">
        <v>10</v>
      </c>
      <c r="C100">
        <v>44</v>
      </c>
      <c r="D100">
        <f t="shared" si="34"/>
        <v>440</v>
      </c>
      <c r="F100">
        <v>4</v>
      </c>
      <c r="G100">
        <f t="shared" si="35"/>
        <v>-6</v>
      </c>
    </row>
    <row r="101" spans="1:7">
      <c r="A101" t="s">
        <v>447</v>
      </c>
      <c r="B101">
        <v>5</v>
      </c>
      <c r="D101">
        <f t="shared" si="34"/>
        <v>0</v>
      </c>
      <c r="F101">
        <v>0</v>
      </c>
      <c r="G101">
        <f t="shared" si="35"/>
        <v>-5</v>
      </c>
    </row>
    <row r="102" spans="1:7">
      <c r="A102" t="s">
        <v>448</v>
      </c>
      <c r="B102">
        <v>8</v>
      </c>
      <c r="C102">
        <v>44</v>
      </c>
      <c r="D102">
        <f t="shared" si="34"/>
        <v>352</v>
      </c>
      <c r="F102">
        <v>4</v>
      </c>
      <c r="G102">
        <f t="shared" si="35"/>
        <v>-4</v>
      </c>
    </row>
    <row r="103" spans="1:7">
      <c r="A103" t="s">
        <v>451</v>
      </c>
      <c r="B103">
        <v>1</v>
      </c>
      <c r="C103">
        <v>44</v>
      </c>
      <c r="D103">
        <f t="shared" si="34"/>
        <v>44</v>
      </c>
      <c r="F103">
        <v>1</v>
      </c>
      <c r="G103">
        <f t="shared" si="35"/>
        <v>0</v>
      </c>
    </row>
    <row r="104" spans="1:7">
      <c r="A104" t="s">
        <v>510</v>
      </c>
      <c r="B104">
        <v>1</v>
      </c>
      <c r="C104">
        <v>44</v>
      </c>
      <c r="D104">
        <f t="shared" si="34"/>
        <v>44</v>
      </c>
      <c r="F104">
        <v>1</v>
      </c>
      <c r="G104">
        <f t="shared" si="35"/>
        <v>0</v>
      </c>
    </row>
    <row r="105" spans="1:7">
      <c r="A105" t="s">
        <v>449</v>
      </c>
      <c r="B105">
        <v>57</v>
      </c>
      <c r="C105">
        <v>44</v>
      </c>
      <c r="D105">
        <f t="shared" si="34"/>
        <v>2508</v>
      </c>
      <c r="F105">
        <v>27</v>
      </c>
      <c r="G105">
        <f t="shared" si="35"/>
        <v>-30</v>
      </c>
    </row>
    <row r="106" spans="1:7">
      <c r="A106" t="s">
        <v>450</v>
      </c>
      <c r="B106">
        <v>25</v>
      </c>
      <c r="C106">
        <v>44</v>
      </c>
      <c r="D106">
        <f t="shared" si="34"/>
        <v>1100</v>
      </c>
      <c r="F106">
        <v>25</v>
      </c>
      <c r="G106">
        <f t="shared" si="35"/>
        <v>0</v>
      </c>
    </row>
    <row r="108" spans="1:7">
      <c r="A108" t="s">
        <v>499</v>
      </c>
      <c r="B108">
        <v>58</v>
      </c>
      <c r="C108">
        <v>44</v>
      </c>
      <c r="D108">
        <f t="shared" ref="D108:D111" si="36">C108*B108</f>
        <v>2552</v>
      </c>
      <c r="F108">
        <v>19</v>
      </c>
      <c r="G108">
        <f t="shared" si="29"/>
        <v>-39</v>
      </c>
    </row>
    <row r="109" spans="1:7">
      <c r="A109" t="s">
        <v>229</v>
      </c>
      <c r="B109">
        <v>1</v>
      </c>
      <c r="C109">
        <v>44</v>
      </c>
      <c r="D109">
        <f t="shared" si="36"/>
        <v>44</v>
      </c>
      <c r="F109">
        <v>1</v>
      </c>
      <c r="G109">
        <f t="shared" si="29"/>
        <v>0</v>
      </c>
    </row>
    <row r="110" spans="1:7">
      <c r="A110" t="s">
        <v>500</v>
      </c>
      <c r="B110">
        <v>1</v>
      </c>
      <c r="C110">
        <v>44</v>
      </c>
      <c r="D110">
        <f t="shared" si="36"/>
        <v>44</v>
      </c>
      <c r="F110">
        <v>1</v>
      </c>
      <c r="G110">
        <f t="shared" si="29"/>
        <v>0</v>
      </c>
    </row>
    <row r="111" spans="1:7">
      <c r="A111" t="s">
        <v>501</v>
      </c>
      <c r="B111">
        <v>1</v>
      </c>
      <c r="C111">
        <v>44</v>
      </c>
      <c r="D111">
        <f t="shared" si="36"/>
        <v>44</v>
      </c>
      <c r="F111">
        <v>2</v>
      </c>
      <c r="G111">
        <f t="shared" si="29"/>
        <v>1</v>
      </c>
    </row>
    <row r="113" spans="1:7">
      <c r="A113" t="s">
        <v>502</v>
      </c>
      <c r="B113">
        <v>33</v>
      </c>
      <c r="C113">
        <v>44</v>
      </c>
      <c r="D113">
        <v>1408</v>
      </c>
      <c r="F113">
        <v>42</v>
      </c>
      <c r="G113">
        <f t="shared" si="29"/>
        <v>9</v>
      </c>
    </row>
    <row r="114" spans="1:7">
      <c r="A114" t="s">
        <v>32</v>
      </c>
      <c r="B114">
        <v>12</v>
      </c>
      <c r="C114">
        <v>44</v>
      </c>
      <c r="D114">
        <v>528</v>
      </c>
      <c r="F114">
        <v>4</v>
      </c>
      <c r="G114">
        <f t="shared" si="29"/>
        <v>-8</v>
      </c>
    </row>
    <row r="115" spans="1:7">
      <c r="A115" t="s">
        <v>31</v>
      </c>
      <c r="B115">
        <v>6</v>
      </c>
      <c r="C115">
        <v>44</v>
      </c>
      <c r="D115">
        <v>176</v>
      </c>
      <c r="F115">
        <v>3</v>
      </c>
      <c r="G115">
        <f t="shared" si="29"/>
        <v>-3</v>
      </c>
    </row>
    <row r="117" spans="1:7" ht="15">
      <c r="A117" t="s">
        <v>33</v>
      </c>
      <c r="B117">
        <v>123</v>
      </c>
      <c r="C117">
        <v>44</v>
      </c>
      <c r="D117">
        <f>B117*C117</f>
        <v>5412</v>
      </c>
      <c r="F117" s="5">
        <v>103</v>
      </c>
      <c r="G117">
        <f t="shared" si="29"/>
        <v>-20</v>
      </c>
    </row>
    <row r="118" spans="1:7" ht="15">
      <c r="F118" s="5"/>
    </row>
    <row r="119" spans="1:7">
      <c r="A119" t="s">
        <v>506</v>
      </c>
      <c r="B119">
        <v>24</v>
      </c>
      <c r="C119">
        <v>44</v>
      </c>
      <c r="D119">
        <f>C119*B119</f>
        <v>1056</v>
      </c>
      <c r="F119">
        <v>27</v>
      </c>
      <c r="G119">
        <f t="shared" ref="G119" si="37">F119-B119</f>
        <v>3</v>
      </c>
    </row>
    <row r="121" spans="1:7">
      <c r="A121" t="s">
        <v>39</v>
      </c>
      <c r="B121" s="4">
        <v>139</v>
      </c>
      <c r="C121">
        <v>44</v>
      </c>
      <c r="D121">
        <v>4180</v>
      </c>
      <c r="F121" s="4" t="s">
        <v>548</v>
      </c>
    </row>
    <row r="123" spans="1:7">
      <c r="D123">
        <f>SUM(D4:D119)+2060</f>
        <v>34462</v>
      </c>
      <c r="F123" t="s">
        <v>550</v>
      </c>
    </row>
    <row r="124" spans="1:7">
      <c r="A124" t="s">
        <v>460</v>
      </c>
    </row>
    <row r="126" spans="1:7">
      <c r="A126" t="s">
        <v>455</v>
      </c>
      <c r="B126" s="15">
        <f>D30/D123</f>
        <v>0.16470315129708085</v>
      </c>
    </row>
    <row r="127" spans="1:7">
      <c r="A127" t="s">
        <v>456</v>
      </c>
      <c r="B127" s="15">
        <f>2060/D123</f>
        <v>5.9775985143056119E-2</v>
      </c>
      <c r="C127" t="s">
        <v>546</v>
      </c>
    </row>
    <row r="128" spans="1:7">
      <c r="A128" t="s">
        <v>457</v>
      </c>
      <c r="B128" s="15">
        <f>D117/D123</f>
        <v>0.15704253960884451</v>
      </c>
    </row>
    <row r="129" spans="1:2">
      <c r="A129" t="s">
        <v>458</v>
      </c>
      <c r="B129" s="15">
        <f>SUM(D74:D76)/D123</f>
        <v>4.5528408101677208E-2</v>
      </c>
    </row>
    <row r="130" spans="1:2">
      <c r="A130" t="s">
        <v>459</v>
      </c>
      <c r="B130" s="15">
        <f>SUM(D92:D94)/D123</f>
        <v>4.0392316174336952E-2</v>
      </c>
    </row>
    <row r="131" spans="1:2">
      <c r="B131" s="15"/>
    </row>
    <row r="132" spans="1:2">
      <c r="A132" t="s">
        <v>461</v>
      </c>
      <c r="B132" s="15"/>
    </row>
    <row r="133" spans="1:2">
      <c r="A133" t="s">
        <v>462</v>
      </c>
      <c r="B133" s="15">
        <f>(44*4)/D123</f>
        <v>5.1070744588242118E-3</v>
      </c>
    </row>
    <row r="134" spans="1:2">
      <c r="A134" t="s">
        <v>537</v>
      </c>
      <c r="B134" s="15">
        <f>(176*3)/D123</f>
        <v>1.5321223376472636E-2</v>
      </c>
    </row>
    <row r="135" spans="1:2">
      <c r="A135" t="s">
        <v>538</v>
      </c>
      <c r="B135" s="15">
        <f>(35*4)/D123</f>
        <v>4.0624455922465327E-3</v>
      </c>
    </row>
    <row r="136" spans="1:2">
      <c r="A136" t="s">
        <v>463</v>
      </c>
      <c r="B136" s="15">
        <f>(35*4)/D123</f>
        <v>4.0624455922465327E-3</v>
      </c>
    </row>
    <row r="137" spans="1:2">
      <c r="A137" t="s">
        <v>464</v>
      </c>
      <c r="B137" s="15">
        <f>SUM(D80:D87)/D123</f>
        <v>5.0490395217921188E-2</v>
      </c>
    </row>
    <row r="138" spans="1:2">
      <c r="A138" t="s">
        <v>531</v>
      </c>
      <c r="B138" s="15">
        <f>SUM(D62:D72)/D123</f>
        <v>4.5963670129417912E-2</v>
      </c>
    </row>
    <row r="139" spans="1:2">
      <c r="A139" t="s">
        <v>532</v>
      </c>
      <c r="B139" s="15">
        <f>SUM(D44:D53)/D123</f>
        <v>4.076954326504556E-2</v>
      </c>
    </row>
    <row r="140" spans="1:2">
      <c r="A140" t="s">
        <v>533</v>
      </c>
      <c r="B140" s="15">
        <f>SUM(D22:D22)/D123</f>
        <v>1.5669432998665197E-3</v>
      </c>
    </row>
    <row r="141" spans="1:2">
      <c r="A141" t="s">
        <v>534</v>
      </c>
      <c r="B141" s="15">
        <f>SUM(D4:D13)/D123</f>
        <v>1.3928384887702396E-2</v>
      </c>
    </row>
    <row r="142" spans="1:2">
      <c r="A142" t="s">
        <v>535</v>
      </c>
      <c r="B142" s="15">
        <f>SUM(D60+D56+D55+D34+D33+D28+D27)/D123</f>
        <v>8.9373803029423708E-3</v>
      </c>
    </row>
    <row r="143" spans="1:2">
      <c r="A143" t="s">
        <v>536</v>
      </c>
      <c r="B143" s="15">
        <f>SUM(D58+D41+D40+D39+D38+D37+D36)/D123</f>
        <v>8.0668562474609708E-3</v>
      </c>
    </row>
  </sheetData>
  <sortState ref="BV3:BV12">
    <sortCondition ref="BV12"/>
  </sortState>
  <mergeCells count="16">
    <mergeCell ref="BV1:BY1"/>
    <mergeCell ref="BQ1:BT1"/>
    <mergeCell ref="AM1:AP1"/>
    <mergeCell ref="AR1:AU1"/>
    <mergeCell ref="AW1:AZ1"/>
    <mergeCell ref="BB1:BE1"/>
    <mergeCell ref="BG1:BJ1"/>
    <mergeCell ref="BL1:BO1"/>
    <mergeCell ref="I28:L29"/>
    <mergeCell ref="X26:AA27"/>
    <mergeCell ref="AH1:AK1"/>
    <mergeCell ref="I1:L1"/>
    <mergeCell ref="N1:Q1"/>
    <mergeCell ref="S1:V1"/>
    <mergeCell ref="X1:AA1"/>
    <mergeCell ref="AC1:AF1"/>
  </mergeCells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D113"/>
  <sheetViews>
    <sheetView topLeftCell="BY1" workbookViewId="0">
      <selection activeCell="G45" sqref="G45:G60"/>
    </sheetView>
  </sheetViews>
  <sheetFormatPr baseColWidth="10" defaultColWidth="11" defaultRowHeight="13" x14ac:dyDescent="0"/>
  <cols>
    <col min="5" max="5" width="3.42578125" customWidth="1"/>
  </cols>
  <sheetData>
    <row r="1" spans="1:82" ht="26" customHeight="1">
      <c r="A1" s="1" t="s">
        <v>393</v>
      </c>
      <c r="B1" s="2"/>
      <c r="C1" s="2"/>
      <c r="D1" s="2"/>
      <c r="F1" s="9" t="s">
        <v>394</v>
      </c>
      <c r="G1" s="3"/>
      <c r="I1" s="21" t="s">
        <v>612</v>
      </c>
      <c r="J1" s="21"/>
      <c r="K1" s="21"/>
      <c r="L1" s="21"/>
      <c r="M1" s="8"/>
      <c r="N1" s="21" t="s">
        <v>618</v>
      </c>
      <c r="O1" s="21"/>
      <c r="P1" s="21"/>
      <c r="Q1" s="21"/>
      <c r="S1" s="22" t="s">
        <v>611</v>
      </c>
      <c r="T1" s="22"/>
      <c r="U1" s="22"/>
      <c r="V1" s="22"/>
      <c r="X1" s="22" t="s">
        <v>610</v>
      </c>
      <c r="Y1" s="22"/>
      <c r="Z1" s="22"/>
      <c r="AA1" s="22"/>
      <c r="AC1" s="22" t="s">
        <v>625</v>
      </c>
      <c r="AD1" s="22"/>
      <c r="AE1" s="22"/>
      <c r="AF1" s="22"/>
      <c r="AH1" s="27" t="s">
        <v>626</v>
      </c>
      <c r="AI1" s="27"/>
      <c r="AJ1" s="27"/>
      <c r="AK1" s="27"/>
      <c r="AM1" s="27" t="s">
        <v>627</v>
      </c>
      <c r="AN1" s="27"/>
      <c r="AO1" s="27"/>
      <c r="AP1" s="27"/>
      <c r="AR1" s="27" t="s">
        <v>227</v>
      </c>
      <c r="AS1" s="27"/>
      <c r="AT1" s="27"/>
      <c r="AU1" s="27"/>
      <c r="AW1" s="27" t="s">
        <v>604</v>
      </c>
      <c r="AX1" s="27"/>
      <c r="AY1" s="27"/>
      <c r="AZ1" s="27"/>
      <c r="BA1" s="8"/>
      <c r="BB1" s="27" t="s">
        <v>603</v>
      </c>
      <c r="BC1" s="27"/>
      <c r="BD1" s="27"/>
      <c r="BE1" s="27"/>
      <c r="BG1" s="27" t="s">
        <v>602</v>
      </c>
      <c r="BH1" s="27"/>
      <c r="BI1" s="27"/>
      <c r="BJ1" s="27"/>
      <c r="BL1" s="27" t="s">
        <v>601</v>
      </c>
      <c r="BM1" s="27"/>
      <c r="BN1" s="27"/>
      <c r="BO1" s="27"/>
      <c r="BP1" s="8"/>
      <c r="BQ1" s="22" t="s">
        <v>656</v>
      </c>
      <c r="BR1" s="22"/>
      <c r="BS1" s="22"/>
      <c r="BT1" s="22"/>
      <c r="BV1" s="27" t="s">
        <v>634</v>
      </c>
      <c r="BW1" s="27"/>
      <c r="BX1" s="27"/>
      <c r="BY1" s="27"/>
      <c r="CA1" s="22" t="s">
        <v>635</v>
      </c>
      <c r="CB1" s="22"/>
      <c r="CC1" s="22"/>
      <c r="CD1" s="22"/>
    </row>
    <row r="2" spans="1:82" ht="26">
      <c r="B2" t="s">
        <v>395</v>
      </c>
      <c r="C2" t="s">
        <v>396</v>
      </c>
      <c r="D2" t="s">
        <v>397</v>
      </c>
      <c r="F2" t="s">
        <v>507</v>
      </c>
      <c r="G2" s="10" t="s">
        <v>17</v>
      </c>
      <c r="I2" t="s">
        <v>281</v>
      </c>
      <c r="J2" t="s">
        <v>282</v>
      </c>
      <c r="K2" t="s">
        <v>283</v>
      </c>
      <c r="L2" s="6" t="s">
        <v>478</v>
      </c>
      <c r="M2" s="18"/>
      <c r="N2" t="s">
        <v>281</v>
      </c>
      <c r="O2" t="s">
        <v>282</v>
      </c>
      <c r="P2" t="s">
        <v>283</v>
      </c>
      <c r="Q2" s="18" t="s">
        <v>478</v>
      </c>
      <c r="S2" t="s">
        <v>281</v>
      </c>
      <c r="T2" t="s">
        <v>282</v>
      </c>
      <c r="U2" t="s">
        <v>283</v>
      </c>
      <c r="V2" s="6" t="s">
        <v>478</v>
      </c>
      <c r="X2" t="s">
        <v>281</v>
      </c>
      <c r="Y2" t="s">
        <v>282</v>
      </c>
      <c r="Z2" t="s">
        <v>283</v>
      </c>
      <c r="AA2" s="6" t="s">
        <v>478</v>
      </c>
      <c r="AC2" t="s">
        <v>281</v>
      </c>
      <c r="AD2" t="s">
        <v>282</v>
      </c>
      <c r="AE2" t="s">
        <v>283</v>
      </c>
      <c r="AF2" s="6" t="s">
        <v>478</v>
      </c>
      <c r="AH2" t="s">
        <v>281</v>
      </c>
      <c r="AI2" t="s">
        <v>282</v>
      </c>
      <c r="AJ2" t="s">
        <v>283</v>
      </c>
      <c r="AK2" s="6" t="s">
        <v>284</v>
      </c>
      <c r="AM2" t="s">
        <v>281</v>
      </c>
      <c r="AN2" t="s">
        <v>282</v>
      </c>
      <c r="AO2" t="s">
        <v>283</v>
      </c>
      <c r="AP2" s="6" t="s">
        <v>284</v>
      </c>
      <c r="AR2" t="s">
        <v>281</v>
      </c>
      <c r="AS2" t="s">
        <v>282</v>
      </c>
      <c r="AT2" t="s">
        <v>283</v>
      </c>
      <c r="AU2" s="6" t="s">
        <v>284</v>
      </c>
      <c r="AW2" t="s">
        <v>281</v>
      </c>
      <c r="AX2" t="s">
        <v>282</v>
      </c>
      <c r="AY2" t="s">
        <v>283</v>
      </c>
      <c r="AZ2" s="6" t="s">
        <v>284</v>
      </c>
      <c r="BA2" s="6"/>
      <c r="BB2" t="s">
        <v>281</v>
      </c>
      <c r="BC2" t="s">
        <v>282</v>
      </c>
      <c r="BD2" t="s">
        <v>283</v>
      </c>
      <c r="BE2" s="6" t="s">
        <v>284</v>
      </c>
      <c r="BG2" t="s">
        <v>281</v>
      </c>
      <c r="BH2" t="s">
        <v>282</v>
      </c>
      <c r="BI2" t="s">
        <v>283</v>
      </c>
      <c r="BJ2" s="6" t="s">
        <v>284</v>
      </c>
      <c r="BL2" t="s">
        <v>281</v>
      </c>
      <c r="BM2" t="s">
        <v>282</v>
      </c>
      <c r="BN2" t="s">
        <v>283</v>
      </c>
      <c r="BO2" s="6" t="s">
        <v>284</v>
      </c>
      <c r="BP2" s="18"/>
      <c r="BQ2" t="s">
        <v>281</v>
      </c>
      <c r="BR2" t="s">
        <v>282</v>
      </c>
      <c r="BS2" t="s">
        <v>283</v>
      </c>
      <c r="BT2" s="18" t="s">
        <v>478</v>
      </c>
      <c r="BV2" t="s">
        <v>281</v>
      </c>
      <c r="BW2" t="s">
        <v>282</v>
      </c>
      <c r="BX2" t="s">
        <v>283</v>
      </c>
      <c r="BY2" s="18" t="s">
        <v>284</v>
      </c>
      <c r="CA2" t="s">
        <v>281</v>
      </c>
      <c r="CB2" t="s">
        <v>282</v>
      </c>
      <c r="CC2" t="s">
        <v>283</v>
      </c>
      <c r="CD2" s="18" t="s">
        <v>478</v>
      </c>
    </row>
    <row r="3" spans="1:82">
      <c r="L3" s="6"/>
      <c r="M3" s="18"/>
      <c r="N3" s="18"/>
      <c r="O3" s="18"/>
      <c r="P3" s="18"/>
      <c r="Q3" s="18"/>
      <c r="S3" t="s">
        <v>181</v>
      </c>
      <c r="T3" s="4">
        <v>2</v>
      </c>
      <c r="U3">
        <v>44</v>
      </c>
      <c r="V3">
        <f t="shared" ref="V3:V19" si="0">U3*T3</f>
        <v>88</v>
      </c>
      <c r="X3" t="s">
        <v>465</v>
      </c>
      <c r="Y3">
        <v>2</v>
      </c>
      <c r="Z3">
        <v>44</v>
      </c>
      <c r="AA3">
        <f t="shared" ref="AA3:AA18" si="1">Z3*Y3</f>
        <v>88</v>
      </c>
      <c r="AC3" t="s">
        <v>343</v>
      </c>
      <c r="AD3">
        <v>5</v>
      </c>
      <c r="AE3">
        <v>27</v>
      </c>
      <c r="AF3">
        <f t="shared" ref="AF3:AF20" si="2">AE3*AD3</f>
        <v>135</v>
      </c>
      <c r="AH3" t="s">
        <v>178</v>
      </c>
      <c r="AI3">
        <v>5</v>
      </c>
      <c r="AJ3">
        <v>24</v>
      </c>
      <c r="AK3">
        <f t="shared" ref="AK3:AK10" si="3">AJ3*AI3</f>
        <v>120</v>
      </c>
      <c r="AM3" t="s">
        <v>261</v>
      </c>
      <c r="AN3">
        <v>1</v>
      </c>
      <c r="AO3">
        <v>44</v>
      </c>
      <c r="AP3">
        <f t="shared" ref="AP3:AP12" si="4">AO3*AN3</f>
        <v>44</v>
      </c>
      <c r="AR3" t="s">
        <v>181</v>
      </c>
      <c r="AS3">
        <v>1</v>
      </c>
      <c r="AT3">
        <v>44</v>
      </c>
      <c r="AU3">
        <f>AT3*AS3</f>
        <v>44</v>
      </c>
      <c r="AW3" t="s">
        <v>362</v>
      </c>
      <c r="AX3">
        <v>0</v>
      </c>
      <c r="AY3">
        <v>44</v>
      </c>
      <c r="AZ3">
        <f t="shared" ref="AZ3:AZ9" si="5">AY3*AX3</f>
        <v>0</v>
      </c>
      <c r="BB3" t="s">
        <v>468</v>
      </c>
      <c r="BC3" s="4">
        <v>0</v>
      </c>
      <c r="BD3">
        <v>44</v>
      </c>
      <c r="BE3">
        <f t="shared" ref="BE3:BE8" si="6">BD3*BC3</f>
        <v>0</v>
      </c>
      <c r="BG3" t="s">
        <v>149</v>
      </c>
      <c r="BH3">
        <v>1</v>
      </c>
      <c r="BI3">
        <v>44</v>
      </c>
      <c r="BJ3">
        <f>BI3*BH3</f>
        <v>44</v>
      </c>
      <c r="BL3" t="s">
        <v>214</v>
      </c>
      <c r="BM3">
        <v>1</v>
      </c>
      <c r="BN3">
        <v>44</v>
      </c>
      <c r="BO3">
        <f>BN3*BM3</f>
        <v>44</v>
      </c>
      <c r="BQ3" t="s">
        <v>289</v>
      </c>
      <c r="BR3">
        <v>1</v>
      </c>
      <c r="BS3">
        <v>75</v>
      </c>
      <c r="BT3">
        <f>BS3*BR3</f>
        <v>75</v>
      </c>
      <c r="BV3" t="s">
        <v>628</v>
      </c>
      <c r="BW3">
        <v>1</v>
      </c>
      <c r="BX3">
        <v>44</v>
      </c>
      <c r="BY3">
        <f>BX3*BW3</f>
        <v>44</v>
      </c>
      <c r="CA3" t="s">
        <v>219</v>
      </c>
      <c r="CB3">
        <v>3</v>
      </c>
      <c r="CC3">
        <v>25</v>
      </c>
      <c r="CD3">
        <f t="shared" ref="CD3:CD27" si="7">CC3*CB3</f>
        <v>75</v>
      </c>
    </row>
    <row r="4" spans="1:82">
      <c r="A4" t="s">
        <v>178</v>
      </c>
      <c r="B4">
        <v>5</v>
      </c>
      <c r="C4">
        <v>24</v>
      </c>
      <c r="D4">
        <f t="shared" ref="D4:D11" si="8">C4*B4</f>
        <v>120</v>
      </c>
      <c r="F4">
        <v>0</v>
      </c>
      <c r="G4">
        <f>F4-B4</f>
        <v>-5</v>
      </c>
      <c r="I4" t="s">
        <v>118</v>
      </c>
      <c r="J4">
        <v>7</v>
      </c>
      <c r="K4">
        <v>44</v>
      </c>
      <c r="L4" s="6">
        <f t="shared" ref="L4" si="9">K4*J4</f>
        <v>308</v>
      </c>
      <c r="M4" s="18"/>
      <c r="N4" s="18" t="s">
        <v>188</v>
      </c>
      <c r="O4" s="18">
        <v>3</v>
      </c>
      <c r="P4" s="18">
        <v>44</v>
      </c>
      <c r="Q4" s="18">
        <f t="shared" ref="Q4:Q23" si="10">P4*O4</f>
        <v>132</v>
      </c>
      <c r="S4" t="s">
        <v>84</v>
      </c>
      <c r="T4" s="4">
        <v>2</v>
      </c>
      <c r="U4">
        <v>44</v>
      </c>
      <c r="V4">
        <f t="shared" si="0"/>
        <v>88</v>
      </c>
      <c r="X4" t="s">
        <v>467</v>
      </c>
      <c r="Y4">
        <v>2</v>
      </c>
      <c r="Z4">
        <v>44</v>
      </c>
      <c r="AA4">
        <f t="shared" si="1"/>
        <v>88</v>
      </c>
      <c r="AC4" t="s">
        <v>200</v>
      </c>
      <c r="AD4">
        <v>1</v>
      </c>
      <c r="AE4">
        <v>27</v>
      </c>
      <c r="AF4">
        <f t="shared" si="2"/>
        <v>27</v>
      </c>
      <c r="AH4" t="s">
        <v>174</v>
      </c>
      <c r="AI4">
        <v>5</v>
      </c>
      <c r="AJ4">
        <v>24</v>
      </c>
      <c r="AK4">
        <f t="shared" si="3"/>
        <v>120</v>
      </c>
      <c r="AM4" t="s">
        <v>260</v>
      </c>
      <c r="AN4">
        <v>2</v>
      </c>
      <c r="AO4">
        <v>24</v>
      </c>
      <c r="AP4">
        <f t="shared" si="4"/>
        <v>48</v>
      </c>
      <c r="AR4" t="s">
        <v>362</v>
      </c>
      <c r="AS4">
        <v>1</v>
      </c>
      <c r="AT4">
        <v>44</v>
      </c>
      <c r="AU4">
        <f t="shared" ref="AU4:AU8" si="11">AT4*AS4</f>
        <v>44</v>
      </c>
      <c r="AW4" t="s">
        <v>149</v>
      </c>
      <c r="AX4">
        <v>0</v>
      </c>
      <c r="AY4">
        <v>44</v>
      </c>
      <c r="AZ4">
        <f t="shared" si="5"/>
        <v>0</v>
      </c>
      <c r="BB4" t="s">
        <v>296</v>
      </c>
      <c r="BC4">
        <v>1</v>
      </c>
      <c r="BD4">
        <v>44</v>
      </c>
      <c r="BE4">
        <f t="shared" si="6"/>
        <v>44</v>
      </c>
      <c r="BG4" t="s">
        <v>43</v>
      </c>
      <c r="BH4">
        <v>1</v>
      </c>
      <c r="BI4">
        <v>44</v>
      </c>
      <c r="BJ4">
        <f t="shared" ref="BJ4:BJ9" si="12">BI4*BH4</f>
        <v>44</v>
      </c>
      <c r="BL4" t="s">
        <v>215</v>
      </c>
      <c r="BM4">
        <v>1</v>
      </c>
      <c r="BN4">
        <v>44</v>
      </c>
      <c r="BO4">
        <f t="shared" ref="BO4:BO8" si="13">BN4*BM4</f>
        <v>44</v>
      </c>
      <c r="BQ4" t="s">
        <v>467</v>
      </c>
      <c r="BR4">
        <v>1</v>
      </c>
      <c r="BS4">
        <v>44</v>
      </c>
      <c r="BT4">
        <f t="shared" ref="BT4:BT17" si="14">BS4*BR4</f>
        <v>44</v>
      </c>
      <c r="BV4" t="s">
        <v>629</v>
      </c>
      <c r="BW4">
        <v>3</v>
      </c>
      <c r="BX4">
        <v>14</v>
      </c>
      <c r="BY4">
        <f t="shared" ref="BY4:BY8" si="15">BX4*BW4</f>
        <v>42</v>
      </c>
      <c r="CA4" t="s">
        <v>404</v>
      </c>
      <c r="CB4">
        <v>2</v>
      </c>
      <c r="CC4">
        <v>27</v>
      </c>
      <c r="CD4">
        <f t="shared" si="7"/>
        <v>54</v>
      </c>
    </row>
    <row r="5" spans="1:82">
      <c r="A5" t="s">
        <v>174</v>
      </c>
      <c r="B5">
        <v>5</v>
      </c>
      <c r="C5">
        <v>24</v>
      </c>
      <c r="D5">
        <f t="shared" si="8"/>
        <v>120</v>
      </c>
      <c r="F5">
        <v>1</v>
      </c>
      <c r="G5">
        <f t="shared" ref="G5:G81" si="16">F5-B5</f>
        <v>-4</v>
      </c>
      <c r="I5" t="s">
        <v>289</v>
      </c>
      <c r="J5">
        <v>18</v>
      </c>
      <c r="K5">
        <v>44</v>
      </c>
      <c r="L5">
        <f t="shared" ref="L5:L43" si="17">K5*J5</f>
        <v>792</v>
      </c>
      <c r="N5" s="18" t="s">
        <v>289</v>
      </c>
      <c r="O5">
        <v>4</v>
      </c>
      <c r="P5">
        <v>44</v>
      </c>
      <c r="Q5" s="18">
        <f t="shared" si="10"/>
        <v>176</v>
      </c>
      <c r="S5" t="s">
        <v>362</v>
      </c>
      <c r="T5" s="4">
        <v>2</v>
      </c>
      <c r="U5">
        <v>44</v>
      </c>
      <c r="V5">
        <f t="shared" si="0"/>
        <v>88</v>
      </c>
      <c r="X5" t="s">
        <v>151</v>
      </c>
      <c r="Y5">
        <v>2</v>
      </c>
      <c r="Z5">
        <v>44</v>
      </c>
      <c r="AA5">
        <f t="shared" si="1"/>
        <v>88</v>
      </c>
      <c r="AC5" t="s">
        <v>152</v>
      </c>
      <c r="AD5">
        <v>4</v>
      </c>
      <c r="AE5">
        <v>44</v>
      </c>
      <c r="AF5">
        <f t="shared" si="2"/>
        <v>176</v>
      </c>
      <c r="AH5" t="s">
        <v>172</v>
      </c>
      <c r="AI5">
        <v>5</v>
      </c>
      <c r="AJ5">
        <v>24</v>
      </c>
      <c r="AK5">
        <f t="shared" si="3"/>
        <v>120</v>
      </c>
      <c r="AM5" t="s">
        <v>253</v>
      </c>
      <c r="AN5">
        <v>3</v>
      </c>
      <c r="AO5">
        <v>19</v>
      </c>
      <c r="AP5">
        <f t="shared" si="4"/>
        <v>57</v>
      </c>
      <c r="AR5" t="s">
        <v>363</v>
      </c>
      <c r="AS5">
        <v>1</v>
      </c>
      <c r="AT5">
        <v>44</v>
      </c>
      <c r="AU5">
        <f t="shared" si="11"/>
        <v>44</v>
      </c>
      <c r="AW5" t="s">
        <v>363</v>
      </c>
      <c r="AX5">
        <v>0</v>
      </c>
      <c r="AY5">
        <v>44</v>
      </c>
      <c r="AZ5">
        <f t="shared" si="5"/>
        <v>0</v>
      </c>
      <c r="BB5" t="s">
        <v>254</v>
      </c>
      <c r="BC5">
        <v>1</v>
      </c>
      <c r="BD5">
        <v>44</v>
      </c>
      <c r="BE5">
        <f t="shared" si="6"/>
        <v>44</v>
      </c>
      <c r="BG5" t="s">
        <v>46</v>
      </c>
      <c r="BH5">
        <v>1</v>
      </c>
      <c r="BI5">
        <v>44</v>
      </c>
      <c r="BJ5">
        <f t="shared" si="12"/>
        <v>44</v>
      </c>
      <c r="BL5" t="s">
        <v>216</v>
      </c>
      <c r="BM5">
        <v>1</v>
      </c>
      <c r="BN5">
        <v>44</v>
      </c>
      <c r="BO5">
        <f t="shared" si="13"/>
        <v>44</v>
      </c>
      <c r="BQ5" t="s">
        <v>300</v>
      </c>
      <c r="BR5">
        <v>1</v>
      </c>
      <c r="BS5">
        <v>44</v>
      </c>
      <c r="BT5">
        <f t="shared" si="14"/>
        <v>44</v>
      </c>
      <c r="BV5" t="s">
        <v>630</v>
      </c>
      <c r="BW5">
        <v>3</v>
      </c>
      <c r="BX5">
        <v>14</v>
      </c>
      <c r="BY5">
        <f t="shared" si="15"/>
        <v>42</v>
      </c>
      <c r="CA5" t="s">
        <v>636</v>
      </c>
      <c r="CB5">
        <v>3</v>
      </c>
      <c r="CC5">
        <v>18</v>
      </c>
      <c r="CD5">
        <f t="shared" si="7"/>
        <v>54</v>
      </c>
    </row>
    <row r="6" spans="1:82">
      <c r="A6" t="s">
        <v>172</v>
      </c>
      <c r="B6">
        <v>5</v>
      </c>
      <c r="C6">
        <v>24</v>
      </c>
      <c r="D6">
        <f t="shared" si="8"/>
        <v>120</v>
      </c>
      <c r="F6">
        <v>1</v>
      </c>
      <c r="G6">
        <f t="shared" si="16"/>
        <v>-4</v>
      </c>
      <c r="I6" t="s">
        <v>358</v>
      </c>
      <c r="J6">
        <v>7</v>
      </c>
      <c r="K6">
        <v>24</v>
      </c>
      <c r="L6">
        <f t="shared" si="17"/>
        <v>168</v>
      </c>
      <c r="N6" s="18" t="s">
        <v>293</v>
      </c>
      <c r="O6">
        <v>3</v>
      </c>
      <c r="P6">
        <v>44</v>
      </c>
      <c r="Q6" s="18">
        <f t="shared" si="10"/>
        <v>132</v>
      </c>
      <c r="S6" t="s">
        <v>149</v>
      </c>
      <c r="T6" s="4">
        <v>2</v>
      </c>
      <c r="U6">
        <v>44</v>
      </c>
      <c r="V6">
        <f t="shared" si="0"/>
        <v>88</v>
      </c>
      <c r="X6" t="s">
        <v>293</v>
      </c>
      <c r="Y6">
        <v>2</v>
      </c>
      <c r="Z6">
        <v>44</v>
      </c>
      <c r="AA6">
        <f t="shared" si="1"/>
        <v>88</v>
      </c>
      <c r="AC6" t="s">
        <v>153</v>
      </c>
      <c r="AD6">
        <v>4</v>
      </c>
      <c r="AE6">
        <v>44</v>
      </c>
      <c r="AF6">
        <f t="shared" si="2"/>
        <v>176</v>
      </c>
      <c r="AH6" t="s">
        <v>171</v>
      </c>
      <c r="AI6">
        <v>5</v>
      </c>
      <c r="AJ6">
        <v>24</v>
      </c>
      <c r="AK6">
        <f t="shared" si="3"/>
        <v>120</v>
      </c>
      <c r="AM6" t="s">
        <v>263</v>
      </c>
      <c r="AN6">
        <v>2</v>
      </c>
      <c r="AO6">
        <v>24</v>
      </c>
      <c r="AP6">
        <f t="shared" si="4"/>
        <v>48</v>
      </c>
      <c r="AR6" t="s">
        <v>361</v>
      </c>
      <c r="AS6">
        <v>1</v>
      </c>
      <c r="AT6">
        <v>44</v>
      </c>
      <c r="AU6">
        <f t="shared" si="11"/>
        <v>44</v>
      </c>
      <c r="AW6" t="s">
        <v>361</v>
      </c>
      <c r="AX6">
        <v>0</v>
      </c>
      <c r="AY6">
        <v>44</v>
      </c>
      <c r="AZ6">
        <f t="shared" si="5"/>
        <v>0</v>
      </c>
      <c r="BB6" t="s">
        <v>307</v>
      </c>
      <c r="BC6">
        <v>1</v>
      </c>
      <c r="BD6">
        <v>44</v>
      </c>
      <c r="BE6">
        <f t="shared" si="6"/>
        <v>44</v>
      </c>
      <c r="BG6" t="s">
        <v>47</v>
      </c>
      <c r="BH6">
        <v>1</v>
      </c>
      <c r="BI6">
        <v>44</v>
      </c>
      <c r="BJ6">
        <f t="shared" si="12"/>
        <v>44</v>
      </c>
      <c r="BL6" t="s">
        <v>306</v>
      </c>
      <c r="BM6">
        <v>1</v>
      </c>
      <c r="BN6">
        <v>44</v>
      </c>
      <c r="BO6">
        <f t="shared" si="13"/>
        <v>44</v>
      </c>
      <c r="BQ6" t="s">
        <v>306</v>
      </c>
      <c r="BR6">
        <v>1</v>
      </c>
      <c r="BS6">
        <v>44</v>
      </c>
      <c r="BT6">
        <f t="shared" si="14"/>
        <v>44</v>
      </c>
      <c r="BV6" t="s">
        <v>631</v>
      </c>
      <c r="BW6">
        <v>4</v>
      </c>
      <c r="BX6">
        <v>12</v>
      </c>
      <c r="BY6">
        <f t="shared" si="15"/>
        <v>48</v>
      </c>
      <c r="CA6" t="s">
        <v>637</v>
      </c>
      <c r="CB6">
        <v>3</v>
      </c>
      <c r="CC6">
        <v>18</v>
      </c>
      <c r="CD6">
        <f t="shared" si="7"/>
        <v>54</v>
      </c>
    </row>
    <row r="7" spans="1:82">
      <c r="A7" t="s">
        <v>171</v>
      </c>
      <c r="B7">
        <v>5</v>
      </c>
      <c r="C7">
        <v>24</v>
      </c>
      <c r="D7">
        <f t="shared" si="8"/>
        <v>120</v>
      </c>
      <c r="F7">
        <v>7</v>
      </c>
      <c r="G7">
        <f t="shared" si="16"/>
        <v>2</v>
      </c>
      <c r="I7" t="s">
        <v>115</v>
      </c>
      <c r="J7">
        <v>6</v>
      </c>
      <c r="K7">
        <v>24</v>
      </c>
      <c r="L7">
        <f t="shared" si="17"/>
        <v>144</v>
      </c>
      <c r="N7" t="s">
        <v>294</v>
      </c>
      <c r="O7">
        <v>3</v>
      </c>
      <c r="P7">
        <v>44</v>
      </c>
      <c r="Q7" s="18">
        <f t="shared" si="10"/>
        <v>132</v>
      </c>
      <c r="S7" t="s">
        <v>363</v>
      </c>
      <c r="T7" s="4">
        <v>2</v>
      </c>
      <c r="U7">
        <v>44</v>
      </c>
      <c r="V7">
        <f t="shared" si="0"/>
        <v>88</v>
      </c>
      <c r="X7" t="s">
        <v>296</v>
      </c>
      <c r="Y7">
        <v>2</v>
      </c>
      <c r="Z7">
        <v>44</v>
      </c>
      <c r="AA7">
        <f t="shared" si="1"/>
        <v>88</v>
      </c>
      <c r="AC7" t="s">
        <v>154</v>
      </c>
      <c r="AD7">
        <v>4</v>
      </c>
      <c r="AE7">
        <v>44</v>
      </c>
      <c r="AF7">
        <f t="shared" si="2"/>
        <v>176</v>
      </c>
      <c r="AH7" t="s">
        <v>173</v>
      </c>
      <c r="AI7">
        <v>5</v>
      </c>
      <c r="AJ7">
        <v>24</v>
      </c>
      <c r="AK7">
        <f t="shared" si="3"/>
        <v>120</v>
      </c>
      <c r="AM7" t="s">
        <v>255</v>
      </c>
      <c r="AN7">
        <v>2</v>
      </c>
      <c r="AO7">
        <v>24</v>
      </c>
      <c r="AP7">
        <f t="shared" si="4"/>
        <v>48</v>
      </c>
      <c r="AR7" t="s">
        <v>256</v>
      </c>
      <c r="AS7">
        <v>1</v>
      </c>
      <c r="AT7">
        <v>44</v>
      </c>
      <c r="AU7">
        <f t="shared" si="11"/>
        <v>44</v>
      </c>
      <c r="AW7" t="s">
        <v>258</v>
      </c>
      <c r="AX7">
        <v>0</v>
      </c>
      <c r="AY7">
        <v>44</v>
      </c>
      <c r="AZ7">
        <f t="shared" si="5"/>
        <v>0</v>
      </c>
      <c r="BB7" t="s">
        <v>308</v>
      </c>
      <c r="BC7">
        <v>1</v>
      </c>
      <c r="BD7">
        <v>44</v>
      </c>
      <c r="BE7">
        <f t="shared" si="6"/>
        <v>44</v>
      </c>
      <c r="BG7" t="s">
        <v>48</v>
      </c>
      <c r="BH7">
        <v>1</v>
      </c>
      <c r="BI7">
        <v>44</v>
      </c>
      <c r="BJ7">
        <f t="shared" si="12"/>
        <v>44</v>
      </c>
      <c r="BL7" t="s">
        <v>217</v>
      </c>
      <c r="BM7">
        <v>1</v>
      </c>
      <c r="BN7">
        <v>44</v>
      </c>
      <c r="BO7">
        <f t="shared" si="13"/>
        <v>44</v>
      </c>
      <c r="BQ7" t="s">
        <v>219</v>
      </c>
      <c r="BR7">
        <v>2</v>
      </c>
      <c r="BS7">
        <v>25</v>
      </c>
      <c r="BT7">
        <f t="shared" si="14"/>
        <v>50</v>
      </c>
      <c r="BV7" t="s">
        <v>632</v>
      </c>
      <c r="BW7">
        <v>3</v>
      </c>
      <c r="BX7">
        <v>14</v>
      </c>
      <c r="BY7">
        <f t="shared" si="15"/>
        <v>42</v>
      </c>
      <c r="CA7" t="s">
        <v>640</v>
      </c>
      <c r="CB7">
        <v>3</v>
      </c>
      <c r="CC7">
        <v>18</v>
      </c>
      <c r="CD7">
        <f t="shared" si="7"/>
        <v>54</v>
      </c>
    </row>
    <row r="8" spans="1:82">
      <c r="A8" t="s">
        <v>173</v>
      </c>
      <c r="B8">
        <v>5</v>
      </c>
      <c r="C8">
        <v>24</v>
      </c>
      <c r="D8">
        <f t="shared" si="8"/>
        <v>120</v>
      </c>
      <c r="F8">
        <v>1</v>
      </c>
      <c r="G8">
        <f t="shared" si="16"/>
        <v>-4</v>
      </c>
      <c r="I8" t="s">
        <v>465</v>
      </c>
      <c r="J8">
        <v>14</v>
      </c>
      <c r="K8">
        <v>44</v>
      </c>
      <c r="L8">
        <f t="shared" si="17"/>
        <v>616</v>
      </c>
      <c r="N8" s="18" t="s">
        <v>312</v>
      </c>
      <c r="O8">
        <v>2</v>
      </c>
      <c r="P8">
        <v>44</v>
      </c>
      <c r="Q8" s="18">
        <f t="shared" si="10"/>
        <v>88</v>
      </c>
      <c r="S8" t="s">
        <v>361</v>
      </c>
      <c r="T8" s="4">
        <v>2</v>
      </c>
      <c r="U8">
        <v>44</v>
      </c>
      <c r="V8">
        <f t="shared" si="0"/>
        <v>88</v>
      </c>
      <c r="X8" t="s">
        <v>298</v>
      </c>
      <c r="Y8">
        <v>1</v>
      </c>
      <c r="Z8">
        <v>44</v>
      </c>
      <c r="AA8">
        <f t="shared" si="1"/>
        <v>44</v>
      </c>
      <c r="AC8" t="s">
        <v>155</v>
      </c>
      <c r="AD8">
        <v>4</v>
      </c>
      <c r="AE8">
        <v>44</v>
      </c>
      <c r="AF8">
        <f t="shared" si="2"/>
        <v>176</v>
      </c>
      <c r="AH8" t="s">
        <v>175</v>
      </c>
      <c r="AI8">
        <v>5</v>
      </c>
      <c r="AJ8">
        <v>24</v>
      </c>
      <c r="AK8">
        <f t="shared" si="3"/>
        <v>120</v>
      </c>
      <c r="AM8" t="s">
        <v>264</v>
      </c>
      <c r="AN8">
        <v>2</v>
      </c>
      <c r="AO8">
        <v>24</v>
      </c>
      <c r="AP8">
        <f t="shared" si="4"/>
        <v>48</v>
      </c>
      <c r="AR8" t="s">
        <v>258</v>
      </c>
      <c r="AS8">
        <v>1</v>
      </c>
      <c r="AT8">
        <v>44</v>
      </c>
      <c r="AU8">
        <f t="shared" si="11"/>
        <v>44</v>
      </c>
      <c r="AW8" t="s">
        <v>262</v>
      </c>
      <c r="AX8">
        <v>1</v>
      </c>
      <c r="AY8">
        <v>44</v>
      </c>
      <c r="AZ8">
        <f t="shared" si="5"/>
        <v>44</v>
      </c>
      <c r="BB8" t="s">
        <v>309</v>
      </c>
      <c r="BC8">
        <v>1</v>
      </c>
      <c r="BD8">
        <v>44</v>
      </c>
      <c r="BE8">
        <f t="shared" si="6"/>
        <v>44</v>
      </c>
      <c r="BG8" t="s">
        <v>44</v>
      </c>
      <c r="BH8">
        <v>1</v>
      </c>
      <c r="BI8">
        <v>44</v>
      </c>
      <c r="BJ8">
        <f t="shared" si="12"/>
        <v>44</v>
      </c>
      <c r="BL8" t="s">
        <v>218</v>
      </c>
      <c r="BM8">
        <v>1</v>
      </c>
      <c r="BN8">
        <v>44</v>
      </c>
      <c r="BO8">
        <f t="shared" si="13"/>
        <v>44</v>
      </c>
      <c r="BQ8" t="s">
        <v>404</v>
      </c>
      <c r="BR8">
        <v>2</v>
      </c>
      <c r="BS8">
        <v>27</v>
      </c>
      <c r="BT8">
        <f t="shared" si="14"/>
        <v>54</v>
      </c>
      <c r="BV8" t="s">
        <v>633</v>
      </c>
      <c r="BW8">
        <v>3</v>
      </c>
      <c r="BX8">
        <v>18</v>
      </c>
      <c r="BY8">
        <f t="shared" si="15"/>
        <v>54</v>
      </c>
      <c r="CA8" t="s">
        <v>641</v>
      </c>
      <c r="CB8">
        <v>3</v>
      </c>
      <c r="CC8">
        <v>18</v>
      </c>
      <c r="CD8">
        <f t="shared" si="7"/>
        <v>54</v>
      </c>
    </row>
    <row r="9" spans="1:82">
      <c r="A9" t="s">
        <v>175</v>
      </c>
      <c r="B9">
        <v>5</v>
      </c>
      <c r="C9">
        <v>24</v>
      </c>
      <c r="D9">
        <f t="shared" si="8"/>
        <v>120</v>
      </c>
      <c r="F9">
        <v>1</v>
      </c>
      <c r="G9">
        <f t="shared" si="16"/>
        <v>-4</v>
      </c>
      <c r="I9" t="s">
        <v>84</v>
      </c>
      <c r="J9">
        <v>1</v>
      </c>
      <c r="K9">
        <v>44</v>
      </c>
      <c r="L9">
        <f t="shared" si="17"/>
        <v>44</v>
      </c>
      <c r="N9" s="18" t="s">
        <v>623</v>
      </c>
      <c r="O9">
        <v>5</v>
      </c>
      <c r="P9">
        <v>24</v>
      </c>
      <c r="Q9" s="18">
        <f t="shared" si="10"/>
        <v>120</v>
      </c>
      <c r="S9" t="s">
        <v>179</v>
      </c>
      <c r="T9" s="4">
        <v>2</v>
      </c>
      <c r="U9">
        <v>44</v>
      </c>
      <c r="V9">
        <f t="shared" si="0"/>
        <v>88</v>
      </c>
      <c r="X9" t="s">
        <v>300</v>
      </c>
      <c r="Y9">
        <v>1</v>
      </c>
      <c r="Z9">
        <v>44</v>
      </c>
      <c r="AA9">
        <f t="shared" si="1"/>
        <v>44</v>
      </c>
      <c r="AC9" t="s">
        <v>160</v>
      </c>
      <c r="AD9">
        <v>4</v>
      </c>
      <c r="AE9">
        <v>44</v>
      </c>
      <c r="AF9">
        <f t="shared" si="2"/>
        <v>176</v>
      </c>
      <c r="AH9" t="s">
        <v>177</v>
      </c>
      <c r="AI9">
        <v>5</v>
      </c>
      <c r="AJ9">
        <v>24</v>
      </c>
      <c r="AK9">
        <f t="shared" si="3"/>
        <v>120</v>
      </c>
      <c r="AM9" t="s">
        <v>267</v>
      </c>
      <c r="AN9">
        <v>2</v>
      </c>
      <c r="AO9">
        <v>24</v>
      </c>
      <c r="AP9">
        <f t="shared" si="4"/>
        <v>48</v>
      </c>
      <c r="AW9" t="s">
        <v>259</v>
      </c>
      <c r="AX9">
        <v>1</v>
      </c>
      <c r="AY9">
        <v>44</v>
      </c>
      <c r="AZ9">
        <f t="shared" si="5"/>
        <v>44</v>
      </c>
      <c r="BG9" t="s">
        <v>45</v>
      </c>
      <c r="BH9">
        <v>1</v>
      </c>
      <c r="BI9">
        <v>44</v>
      </c>
      <c r="BJ9">
        <f t="shared" si="12"/>
        <v>44</v>
      </c>
      <c r="BQ9" t="s">
        <v>654</v>
      </c>
      <c r="BR9">
        <v>1</v>
      </c>
      <c r="BS9">
        <v>44</v>
      </c>
      <c r="BT9">
        <f t="shared" si="14"/>
        <v>44</v>
      </c>
      <c r="CA9" t="s">
        <v>642</v>
      </c>
      <c r="CB9">
        <v>4</v>
      </c>
      <c r="CC9">
        <v>12</v>
      </c>
      <c r="CD9">
        <f t="shared" si="7"/>
        <v>48</v>
      </c>
    </row>
    <row r="10" spans="1:82">
      <c r="A10" t="s">
        <v>177</v>
      </c>
      <c r="B10">
        <v>5</v>
      </c>
      <c r="C10">
        <v>24</v>
      </c>
      <c r="D10">
        <f t="shared" si="8"/>
        <v>120</v>
      </c>
      <c r="F10">
        <v>0</v>
      </c>
      <c r="G10">
        <f t="shared" si="16"/>
        <v>-5</v>
      </c>
      <c r="I10" t="s">
        <v>467</v>
      </c>
      <c r="J10">
        <v>9</v>
      </c>
      <c r="K10">
        <v>44</v>
      </c>
      <c r="L10">
        <f t="shared" si="17"/>
        <v>396</v>
      </c>
      <c r="N10" s="18" t="s">
        <v>219</v>
      </c>
      <c r="O10">
        <v>5</v>
      </c>
      <c r="P10">
        <v>25</v>
      </c>
      <c r="Q10" s="18">
        <f t="shared" si="10"/>
        <v>125</v>
      </c>
      <c r="S10" t="s">
        <v>82</v>
      </c>
      <c r="T10" s="4">
        <v>2</v>
      </c>
      <c r="U10">
        <v>44</v>
      </c>
      <c r="V10">
        <f t="shared" si="0"/>
        <v>88</v>
      </c>
      <c r="X10" t="s">
        <v>301</v>
      </c>
      <c r="Y10">
        <v>1</v>
      </c>
      <c r="Z10">
        <v>44</v>
      </c>
      <c r="AA10">
        <f t="shared" si="1"/>
        <v>44</v>
      </c>
      <c r="AC10" t="s">
        <v>156</v>
      </c>
      <c r="AD10">
        <v>4</v>
      </c>
      <c r="AE10">
        <v>44</v>
      </c>
      <c r="AF10">
        <f t="shared" si="2"/>
        <v>176</v>
      </c>
      <c r="AH10" t="s">
        <v>176</v>
      </c>
      <c r="AI10">
        <v>5</v>
      </c>
      <c r="AJ10">
        <v>24</v>
      </c>
      <c r="AK10">
        <f t="shared" si="3"/>
        <v>120</v>
      </c>
      <c r="AM10" t="s">
        <v>257</v>
      </c>
      <c r="AN10">
        <v>2</v>
      </c>
      <c r="AO10">
        <v>24</v>
      </c>
      <c r="AP10">
        <f t="shared" si="4"/>
        <v>48</v>
      </c>
      <c r="BQ10" t="s">
        <v>499</v>
      </c>
      <c r="BR10">
        <v>1</v>
      </c>
      <c r="BS10">
        <v>44</v>
      </c>
      <c r="BT10">
        <f t="shared" si="14"/>
        <v>44</v>
      </c>
      <c r="CA10" t="s">
        <v>643</v>
      </c>
      <c r="CB10">
        <v>4</v>
      </c>
      <c r="CC10">
        <v>12</v>
      </c>
      <c r="CD10">
        <f t="shared" si="7"/>
        <v>48</v>
      </c>
    </row>
    <row r="11" spans="1:82">
      <c r="A11" t="s">
        <v>176</v>
      </c>
      <c r="B11">
        <v>5</v>
      </c>
      <c r="C11">
        <v>24</v>
      </c>
      <c r="D11">
        <f t="shared" si="8"/>
        <v>120</v>
      </c>
      <c r="F11">
        <v>0</v>
      </c>
      <c r="G11">
        <f t="shared" si="16"/>
        <v>-5</v>
      </c>
      <c r="I11" t="s">
        <v>468</v>
      </c>
      <c r="J11">
        <v>6</v>
      </c>
      <c r="K11">
        <v>44</v>
      </c>
      <c r="L11">
        <f t="shared" si="17"/>
        <v>264</v>
      </c>
      <c r="N11" s="18" t="s">
        <v>621</v>
      </c>
      <c r="O11">
        <v>1</v>
      </c>
      <c r="P11">
        <v>44</v>
      </c>
      <c r="Q11" s="18">
        <f t="shared" si="10"/>
        <v>44</v>
      </c>
      <c r="S11" t="s">
        <v>182</v>
      </c>
      <c r="T11" s="4">
        <v>2</v>
      </c>
      <c r="U11">
        <v>44</v>
      </c>
      <c r="V11">
        <f t="shared" si="0"/>
        <v>88</v>
      </c>
      <c r="X11" t="s">
        <v>302</v>
      </c>
      <c r="Y11">
        <v>2</v>
      </c>
      <c r="Z11">
        <v>44</v>
      </c>
      <c r="AA11">
        <f t="shared" si="1"/>
        <v>88</v>
      </c>
      <c r="AC11" t="s">
        <v>161</v>
      </c>
      <c r="AD11">
        <v>4</v>
      </c>
      <c r="AE11">
        <v>44</v>
      </c>
      <c r="AF11">
        <f t="shared" si="2"/>
        <v>176</v>
      </c>
      <c r="AM11" t="s">
        <v>265</v>
      </c>
      <c r="AN11">
        <v>2</v>
      </c>
      <c r="AO11">
        <v>20</v>
      </c>
      <c r="AP11">
        <f t="shared" si="4"/>
        <v>40</v>
      </c>
      <c r="BQ11" t="s">
        <v>214</v>
      </c>
      <c r="BR11">
        <v>1</v>
      </c>
      <c r="BS11">
        <v>44</v>
      </c>
      <c r="BT11">
        <f t="shared" si="14"/>
        <v>44</v>
      </c>
      <c r="CA11" t="s">
        <v>644</v>
      </c>
      <c r="CB11">
        <v>4</v>
      </c>
      <c r="CC11">
        <v>12</v>
      </c>
      <c r="CD11">
        <f t="shared" si="7"/>
        <v>48</v>
      </c>
    </row>
    <row r="12" spans="1:82">
      <c r="I12" t="s">
        <v>292</v>
      </c>
      <c r="J12">
        <v>3</v>
      </c>
      <c r="K12">
        <v>44</v>
      </c>
      <c r="L12">
        <f t="shared" si="17"/>
        <v>132</v>
      </c>
      <c r="N12" t="s">
        <v>437</v>
      </c>
      <c r="O12">
        <v>3</v>
      </c>
      <c r="P12">
        <v>44</v>
      </c>
      <c r="Q12" s="18">
        <f t="shared" si="10"/>
        <v>132</v>
      </c>
      <c r="S12" t="s">
        <v>83</v>
      </c>
      <c r="T12" s="4">
        <v>2</v>
      </c>
      <c r="U12">
        <v>44</v>
      </c>
      <c r="V12">
        <f t="shared" si="0"/>
        <v>88</v>
      </c>
      <c r="X12" t="s">
        <v>303</v>
      </c>
      <c r="Y12">
        <v>2</v>
      </c>
      <c r="Z12">
        <v>44</v>
      </c>
      <c r="AA12">
        <f t="shared" si="1"/>
        <v>88</v>
      </c>
      <c r="AC12" t="s">
        <v>162</v>
      </c>
      <c r="AD12">
        <v>6</v>
      </c>
      <c r="AE12">
        <v>24</v>
      </c>
      <c r="AF12">
        <f t="shared" si="2"/>
        <v>144</v>
      </c>
      <c r="AM12" t="s">
        <v>266</v>
      </c>
      <c r="AN12">
        <v>2</v>
      </c>
      <c r="AO12">
        <v>20</v>
      </c>
      <c r="AP12">
        <f t="shared" si="4"/>
        <v>40</v>
      </c>
      <c r="BQ12" t="s">
        <v>215</v>
      </c>
      <c r="BR12">
        <v>1</v>
      </c>
      <c r="BS12">
        <v>44</v>
      </c>
      <c r="BT12">
        <f t="shared" si="14"/>
        <v>44</v>
      </c>
      <c r="CA12" t="s">
        <v>645</v>
      </c>
      <c r="CB12">
        <v>4</v>
      </c>
      <c r="CC12">
        <v>12</v>
      </c>
      <c r="CD12">
        <f t="shared" si="7"/>
        <v>48</v>
      </c>
    </row>
    <row r="13" spans="1:82">
      <c r="A13" t="s">
        <v>465</v>
      </c>
      <c r="B13">
        <v>19</v>
      </c>
      <c r="C13">
        <v>44</v>
      </c>
      <c r="D13">
        <f t="shared" ref="D13:D36" si="18">C13*B13</f>
        <v>836</v>
      </c>
      <c r="F13">
        <v>14</v>
      </c>
      <c r="G13">
        <f t="shared" si="16"/>
        <v>-5</v>
      </c>
      <c r="I13" t="s">
        <v>293</v>
      </c>
      <c r="J13">
        <v>14</v>
      </c>
      <c r="K13">
        <v>44</v>
      </c>
      <c r="L13">
        <f t="shared" si="17"/>
        <v>616</v>
      </c>
      <c r="N13" s="18" t="s">
        <v>438</v>
      </c>
      <c r="O13">
        <v>3</v>
      </c>
      <c r="P13">
        <v>44</v>
      </c>
      <c r="Q13" s="18">
        <f t="shared" si="10"/>
        <v>132</v>
      </c>
      <c r="S13" t="s">
        <v>184</v>
      </c>
      <c r="T13" s="4">
        <v>1</v>
      </c>
      <c r="U13">
        <v>44</v>
      </c>
      <c r="V13">
        <f t="shared" si="0"/>
        <v>44</v>
      </c>
      <c r="X13" t="s">
        <v>305</v>
      </c>
      <c r="Y13">
        <v>2</v>
      </c>
      <c r="Z13">
        <v>44</v>
      </c>
      <c r="AA13">
        <f t="shared" si="1"/>
        <v>88</v>
      </c>
      <c r="AC13" t="s">
        <v>163</v>
      </c>
      <c r="AD13">
        <v>6</v>
      </c>
      <c r="AE13">
        <v>24</v>
      </c>
      <c r="AF13">
        <f t="shared" si="2"/>
        <v>144</v>
      </c>
      <c r="BQ13" t="s">
        <v>216</v>
      </c>
      <c r="BR13">
        <v>1</v>
      </c>
      <c r="BS13">
        <v>44</v>
      </c>
      <c r="BT13">
        <f t="shared" si="14"/>
        <v>44</v>
      </c>
      <c r="CA13" t="s">
        <v>646</v>
      </c>
      <c r="CB13">
        <v>3</v>
      </c>
      <c r="CC13">
        <v>18</v>
      </c>
      <c r="CD13">
        <f t="shared" si="7"/>
        <v>54</v>
      </c>
    </row>
    <row r="14" spans="1:82">
      <c r="A14" t="s">
        <v>466</v>
      </c>
      <c r="B14">
        <v>3</v>
      </c>
      <c r="C14">
        <v>44</v>
      </c>
      <c r="D14">
        <f t="shared" si="18"/>
        <v>132</v>
      </c>
      <c r="F14">
        <v>1</v>
      </c>
      <c r="G14">
        <f t="shared" si="16"/>
        <v>-2</v>
      </c>
      <c r="I14" t="s">
        <v>294</v>
      </c>
      <c r="J14">
        <v>14</v>
      </c>
      <c r="K14">
        <v>44</v>
      </c>
      <c r="L14">
        <f t="shared" si="17"/>
        <v>616</v>
      </c>
      <c r="N14" s="18" t="s">
        <v>404</v>
      </c>
      <c r="O14">
        <v>4</v>
      </c>
      <c r="P14">
        <v>27</v>
      </c>
      <c r="Q14" s="18">
        <f t="shared" si="10"/>
        <v>108</v>
      </c>
      <c r="S14" t="s">
        <v>183</v>
      </c>
      <c r="T14" s="4">
        <v>2</v>
      </c>
      <c r="U14">
        <v>44</v>
      </c>
      <c r="V14">
        <f t="shared" si="0"/>
        <v>88</v>
      </c>
      <c r="X14" t="s">
        <v>312</v>
      </c>
      <c r="Y14">
        <v>2</v>
      </c>
      <c r="Z14">
        <v>44</v>
      </c>
      <c r="AA14">
        <f t="shared" si="1"/>
        <v>88</v>
      </c>
      <c r="AC14" t="s">
        <v>164</v>
      </c>
      <c r="AD14">
        <v>6</v>
      </c>
      <c r="AE14">
        <v>24</v>
      </c>
      <c r="AF14">
        <f t="shared" si="2"/>
        <v>144</v>
      </c>
      <c r="BQ14" t="s">
        <v>217</v>
      </c>
      <c r="BR14">
        <v>1</v>
      </c>
      <c r="BS14">
        <v>44</v>
      </c>
      <c r="BT14">
        <f t="shared" si="14"/>
        <v>44</v>
      </c>
      <c r="CA14" t="s">
        <v>647</v>
      </c>
      <c r="CB14">
        <v>3</v>
      </c>
      <c r="CC14">
        <v>18</v>
      </c>
      <c r="CD14">
        <f t="shared" si="7"/>
        <v>54</v>
      </c>
    </row>
    <row r="15" spans="1:82">
      <c r="A15" t="s">
        <v>467</v>
      </c>
      <c r="B15">
        <v>15</v>
      </c>
      <c r="C15">
        <v>44</v>
      </c>
      <c r="D15">
        <f t="shared" si="18"/>
        <v>660</v>
      </c>
      <c r="F15">
        <v>20</v>
      </c>
      <c r="G15">
        <f t="shared" si="16"/>
        <v>5</v>
      </c>
      <c r="I15" t="s">
        <v>82</v>
      </c>
      <c r="J15">
        <v>1</v>
      </c>
      <c r="K15">
        <v>44</v>
      </c>
      <c r="L15">
        <f t="shared" si="17"/>
        <v>44</v>
      </c>
      <c r="N15" s="18" t="s">
        <v>291</v>
      </c>
      <c r="O15">
        <v>2</v>
      </c>
      <c r="P15">
        <v>27</v>
      </c>
      <c r="Q15" s="18">
        <f t="shared" si="10"/>
        <v>54</v>
      </c>
      <c r="S15" t="s">
        <v>180</v>
      </c>
      <c r="T15" s="4">
        <v>2</v>
      </c>
      <c r="U15">
        <v>44</v>
      </c>
      <c r="V15">
        <f t="shared" si="0"/>
        <v>88</v>
      </c>
      <c r="X15" t="s">
        <v>343</v>
      </c>
      <c r="Y15">
        <v>3</v>
      </c>
      <c r="Z15">
        <v>27</v>
      </c>
      <c r="AA15">
        <f t="shared" si="1"/>
        <v>81</v>
      </c>
      <c r="AC15" t="s">
        <v>165</v>
      </c>
      <c r="AD15">
        <v>6</v>
      </c>
      <c r="AE15">
        <v>24</v>
      </c>
      <c r="AF15">
        <f t="shared" si="2"/>
        <v>144</v>
      </c>
      <c r="BQ15" t="s">
        <v>218</v>
      </c>
      <c r="BR15">
        <v>1</v>
      </c>
      <c r="BS15">
        <v>44</v>
      </c>
      <c r="BT15">
        <f t="shared" si="14"/>
        <v>44</v>
      </c>
      <c r="CA15" t="s">
        <v>648</v>
      </c>
      <c r="CB15">
        <v>3</v>
      </c>
      <c r="CC15">
        <v>18</v>
      </c>
      <c r="CD15">
        <f t="shared" si="7"/>
        <v>54</v>
      </c>
    </row>
    <row r="16" spans="1:82">
      <c r="A16" t="s">
        <v>468</v>
      </c>
      <c r="B16">
        <v>9</v>
      </c>
      <c r="C16">
        <v>44</v>
      </c>
      <c r="D16">
        <f t="shared" si="18"/>
        <v>396</v>
      </c>
      <c r="F16">
        <v>5</v>
      </c>
      <c r="G16">
        <f t="shared" si="16"/>
        <v>-4</v>
      </c>
      <c r="I16" t="s">
        <v>299</v>
      </c>
      <c r="J16">
        <v>3</v>
      </c>
      <c r="K16">
        <v>44</v>
      </c>
      <c r="L16">
        <f t="shared" si="17"/>
        <v>132</v>
      </c>
      <c r="N16" s="18" t="s">
        <v>369</v>
      </c>
      <c r="O16">
        <v>2</v>
      </c>
      <c r="P16">
        <v>27</v>
      </c>
      <c r="Q16" s="18">
        <f t="shared" si="10"/>
        <v>54</v>
      </c>
      <c r="S16" t="s">
        <v>150</v>
      </c>
      <c r="T16" s="4">
        <v>2</v>
      </c>
      <c r="U16">
        <v>44</v>
      </c>
      <c r="V16">
        <f t="shared" si="0"/>
        <v>88</v>
      </c>
      <c r="X16" t="s">
        <v>472</v>
      </c>
      <c r="Y16">
        <v>1</v>
      </c>
      <c r="Z16">
        <v>44</v>
      </c>
      <c r="AA16">
        <f t="shared" si="1"/>
        <v>44</v>
      </c>
      <c r="AC16" t="s">
        <v>166</v>
      </c>
      <c r="AD16">
        <v>5</v>
      </c>
      <c r="AE16">
        <v>32</v>
      </c>
      <c r="AF16">
        <f t="shared" si="2"/>
        <v>160</v>
      </c>
      <c r="BQ16" t="s">
        <v>653</v>
      </c>
      <c r="BR16">
        <v>1</v>
      </c>
      <c r="BS16">
        <v>44</v>
      </c>
      <c r="BT16">
        <f t="shared" si="14"/>
        <v>44</v>
      </c>
      <c r="CA16" t="s">
        <v>649</v>
      </c>
      <c r="CB16">
        <v>4</v>
      </c>
      <c r="CC16">
        <v>12</v>
      </c>
      <c r="CD16">
        <f t="shared" si="7"/>
        <v>48</v>
      </c>
    </row>
    <row r="17" spans="1:82">
      <c r="A17" t="s">
        <v>292</v>
      </c>
      <c r="B17">
        <v>8</v>
      </c>
      <c r="C17">
        <v>44</v>
      </c>
      <c r="D17">
        <f t="shared" si="18"/>
        <v>352</v>
      </c>
      <c r="F17">
        <v>4</v>
      </c>
      <c r="G17">
        <f t="shared" si="16"/>
        <v>-4</v>
      </c>
      <c r="I17" t="s">
        <v>83</v>
      </c>
      <c r="J17">
        <v>1</v>
      </c>
      <c r="K17">
        <v>44</v>
      </c>
      <c r="L17">
        <f t="shared" si="17"/>
        <v>44</v>
      </c>
      <c r="N17" s="18" t="s">
        <v>624</v>
      </c>
      <c r="O17">
        <v>5</v>
      </c>
      <c r="P17">
        <v>24</v>
      </c>
      <c r="Q17" s="18">
        <f t="shared" si="10"/>
        <v>120</v>
      </c>
      <c r="S17" t="s">
        <v>315</v>
      </c>
      <c r="T17" s="4">
        <v>2</v>
      </c>
      <c r="U17">
        <v>44</v>
      </c>
      <c r="V17">
        <f t="shared" si="0"/>
        <v>88</v>
      </c>
      <c r="X17" t="s">
        <v>473</v>
      </c>
      <c r="Y17">
        <v>1</v>
      </c>
      <c r="Z17">
        <v>44</v>
      </c>
      <c r="AA17">
        <f t="shared" si="1"/>
        <v>44</v>
      </c>
      <c r="AC17" t="s">
        <v>167</v>
      </c>
      <c r="AD17">
        <v>4</v>
      </c>
      <c r="AE17">
        <v>44</v>
      </c>
      <c r="AF17">
        <f t="shared" si="2"/>
        <v>176</v>
      </c>
      <c r="BQ17" t="s">
        <v>286</v>
      </c>
      <c r="BR17">
        <v>1</v>
      </c>
      <c r="BS17">
        <v>44</v>
      </c>
      <c r="BT17">
        <f t="shared" si="14"/>
        <v>44</v>
      </c>
      <c r="CA17" t="s">
        <v>650</v>
      </c>
      <c r="CB17">
        <v>4</v>
      </c>
      <c r="CC17">
        <v>12</v>
      </c>
      <c r="CD17">
        <f t="shared" si="7"/>
        <v>48</v>
      </c>
    </row>
    <row r="18" spans="1:82">
      <c r="A18" t="s">
        <v>293</v>
      </c>
      <c r="B18">
        <v>22</v>
      </c>
      <c r="C18">
        <v>44</v>
      </c>
      <c r="D18">
        <f t="shared" si="18"/>
        <v>968</v>
      </c>
      <c r="F18">
        <v>21</v>
      </c>
      <c r="G18">
        <f t="shared" si="16"/>
        <v>-1</v>
      </c>
      <c r="I18" t="s">
        <v>306</v>
      </c>
      <c r="J18">
        <v>7</v>
      </c>
      <c r="K18">
        <v>44</v>
      </c>
      <c r="L18">
        <f t="shared" si="17"/>
        <v>308</v>
      </c>
      <c r="N18" s="18" t="s">
        <v>449</v>
      </c>
      <c r="O18">
        <v>3</v>
      </c>
      <c r="P18">
        <v>44</v>
      </c>
      <c r="Q18" s="18">
        <f t="shared" si="10"/>
        <v>132</v>
      </c>
      <c r="S18" t="s">
        <v>343</v>
      </c>
      <c r="T18">
        <v>1</v>
      </c>
      <c r="U18">
        <v>27</v>
      </c>
      <c r="V18">
        <f t="shared" si="0"/>
        <v>27</v>
      </c>
      <c r="X18" t="s">
        <v>205</v>
      </c>
      <c r="Y18" s="4">
        <v>2</v>
      </c>
      <c r="Z18">
        <v>44</v>
      </c>
      <c r="AA18">
        <f t="shared" si="1"/>
        <v>88</v>
      </c>
      <c r="AC18" t="s">
        <v>168</v>
      </c>
      <c r="AD18">
        <v>5</v>
      </c>
      <c r="AE18">
        <v>30</v>
      </c>
      <c r="AF18">
        <f t="shared" si="2"/>
        <v>150</v>
      </c>
      <c r="CA18" t="s">
        <v>651</v>
      </c>
      <c r="CB18">
        <v>4</v>
      </c>
      <c r="CC18">
        <v>12</v>
      </c>
      <c r="CD18">
        <f t="shared" si="7"/>
        <v>48</v>
      </c>
    </row>
    <row r="19" spans="1:82">
      <c r="A19" t="s">
        <v>294</v>
      </c>
      <c r="B19">
        <v>19</v>
      </c>
      <c r="C19">
        <v>44</v>
      </c>
      <c r="D19">
        <f t="shared" si="18"/>
        <v>836</v>
      </c>
      <c r="F19">
        <v>12</v>
      </c>
      <c r="G19">
        <f t="shared" si="16"/>
        <v>-7</v>
      </c>
      <c r="I19" t="s">
        <v>310</v>
      </c>
      <c r="J19">
        <v>3</v>
      </c>
      <c r="K19">
        <v>44</v>
      </c>
      <c r="L19">
        <f t="shared" si="17"/>
        <v>132</v>
      </c>
      <c r="N19" s="18" t="s">
        <v>290</v>
      </c>
      <c r="O19">
        <v>4</v>
      </c>
      <c r="P19">
        <v>44</v>
      </c>
      <c r="Q19" s="18">
        <f t="shared" si="10"/>
        <v>176</v>
      </c>
      <c r="S19" t="s">
        <v>205</v>
      </c>
      <c r="T19" s="4">
        <v>1</v>
      </c>
      <c r="U19">
        <v>44</v>
      </c>
      <c r="V19">
        <f t="shared" si="0"/>
        <v>44</v>
      </c>
      <c r="X19" t="s">
        <v>208</v>
      </c>
      <c r="Y19" s="4"/>
      <c r="AC19" t="s">
        <v>169</v>
      </c>
      <c r="AD19">
        <v>5</v>
      </c>
      <c r="AE19">
        <v>30</v>
      </c>
      <c r="AF19">
        <f t="shared" si="2"/>
        <v>150</v>
      </c>
      <c r="CA19" t="s">
        <v>638</v>
      </c>
      <c r="CB19">
        <v>3</v>
      </c>
      <c r="CC19">
        <v>18</v>
      </c>
      <c r="CD19">
        <f t="shared" si="7"/>
        <v>54</v>
      </c>
    </row>
    <row r="20" spans="1:82">
      <c r="A20" t="s">
        <v>295</v>
      </c>
      <c r="B20">
        <v>3</v>
      </c>
      <c r="C20">
        <v>44</v>
      </c>
      <c r="D20">
        <f t="shared" si="18"/>
        <v>132</v>
      </c>
      <c r="F20">
        <v>1</v>
      </c>
      <c r="G20">
        <f t="shared" si="16"/>
        <v>-2</v>
      </c>
      <c r="I20" t="s">
        <v>311</v>
      </c>
      <c r="J20">
        <v>3</v>
      </c>
      <c r="K20">
        <v>44</v>
      </c>
      <c r="L20">
        <f t="shared" si="17"/>
        <v>132</v>
      </c>
      <c r="N20" s="18" t="s">
        <v>619</v>
      </c>
      <c r="O20">
        <v>4</v>
      </c>
      <c r="P20">
        <v>35</v>
      </c>
      <c r="Q20" s="18">
        <f t="shared" si="10"/>
        <v>140</v>
      </c>
      <c r="S20" t="s">
        <v>208</v>
      </c>
      <c r="T20" s="4"/>
      <c r="X20" t="s">
        <v>209</v>
      </c>
      <c r="Y20" s="4"/>
      <c r="AC20" t="s">
        <v>205</v>
      </c>
      <c r="AD20" s="4">
        <v>2</v>
      </c>
      <c r="AE20">
        <v>44</v>
      </c>
      <c r="AF20">
        <f t="shared" si="2"/>
        <v>88</v>
      </c>
      <c r="CA20" t="s">
        <v>639</v>
      </c>
      <c r="CB20">
        <v>3</v>
      </c>
      <c r="CC20">
        <v>18</v>
      </c>
      <c r="CD20">
        <f t="shared" si="7"/>
        <v>54</v>
      </c>
    </row>
    <row r="21" spans="1:82">
      <c r="A21" t="s">
        <v>296</v>
      </c>
      <c r="B21">
        <v>4</v>
      </c>
      <c r="C21">
        <v>44</v>
      </c>
      <c r="D21">
        <f t="shared" si="18"/>
        <v>176</v>
      </c>
      <c r="F21">
        <v>2</v>
      </c>
      <c r="G21">
        <f t="shared" si="16"/>
        <v>-2</v>
      </c>
      <c r="I21" t="s">
        <v>312</v>
      </c>
      <c r="J21">
        <v>10</v>
      </c>
      <c r="K21">
        <v>44</v>
      </c>
      <c r="L21">
        <f t="shared" si="17"/>
        <v>440</v>
      </c>
      <c r="N21" s="18" t="s">
        <v>622</v>
      </c>
      <c r="O21">
        <v>4</v>
      </c>
      <c r="P21">
        <v>35</v>
      </c>
      <c r="Q21" s="18">
        <f t="shared" si="10"/>
        <v>140</v>
      </c>
      <c r="S21" t="s">
        <v>209</v>
      </c>
      <c r="T21" s="4"/>
      <c r="X21" t="s">
        <v>339</v>
      </c>
      <c r="Y21" s="4">
        <v>2</v>
      </c>
      <c r="Z21">
        <v>44</v>
      </c>
      <c r="AA21">
        <f>Z21*Y21</f>
        <v>88</v>
      </c>
      <c r="AC21" t="s">
        <v>208</v>
      </c>
      <c r="CA21" t="s">
        <v>652</v>
      </c>
      <c r="CB21">
        <v>2</v>
      </c>
      <c r="CC21">
        <v>44</v>
      </c>
      <c r="CD21">
        <f t="shared" si="7"/>
        <v>88</v>
      </c>
    </row>
    <row r="22" spans="1:82">
      <c r="A22" t="s">
        <v>297</v>
      </c>
      <c r="B22">
        <v>2</v>
      </c>
      <c r="C22">
        <v>44</v>
      </c>
      <c r="D22">
        <f t="shared" si="18"/>
        <v>88</v>
      </c>
      <c r="F22">
        <v>4</v>
      </c>
      <c r="G22">
        <f t="shared" si="16"/>
        <v>2</v>
      </c>
      <c r="I22" t="s">
        <v>313</v>
      </c>
      <c r="J22">
        <v>3</v>
      </c>
      <c r="K22">
        <v>44</v>
      </c>
      <c r="L22">
        <f t="shared" si="17"/>
        <v>132</v>
      </c>
      <c r="N22" s="18" t="s">
        <v>620</v>
      </c>
      <c r="O22">
        <v>4</v>
      </c>
      <c r="P22">
        <v>35</v>
      </c>
      <c r="Q22" s="18">
        <f t="shared" si="10"/>
        <v>140</v>
      </c>
      <c r="S22" t="s">
        <v>339</v>
      </c>
      <c r="T22" s="4">
        <v>1</v>
      </c>
      <c r="U22">
        <v>44</v>
      </c>
      <c r="V22">
        <f>U22*T22</f>
        <v>44</v>
      </c>
      <c r="X22" t="s">
        <v>207</v>
      </c>
      <c r="Y22" s="4"/>
      <c r="AC22" t="s">
        <v>209</v>
      </c>
      <c r="CA22" t="s">
        <v>655</v>
      </c>
      <c r="CB22">
        <v>2</v>
      </c>
      <c r="CC22">
        <v>44</v>
      </c>
      <c r="CD22">
        <f t="shared" si="7"/>
        <v>88</v>
      </c>
    </row>
    <row r="23" spans="1:82" ht="15" customHeight="1">
      <c r="A23" t="s">
        <v>298</v>
      </c>
      <c r="B23">
        <v>1</v>
      </c>
      <c r="C23">
        <v>44</v>
      </c>
      <c r="D23">
        <f t="shared" si="18"/>
        <v>44</v>
      </c>
      <c r="F23">
        <v>1</v>
      </c>
      <c r="G23">
        <f t="shared" si="16"/>
        <v>0</v>
      </c>
      <c r="I23" t="s">
        <v>116</v>
      </c>
      <c r="J23">
        <v>6</v>
      </c>
      <c r="K23">
        <v>24</v>
      </c>
      <c r="L23">
        <f t="shared" si="17"/>
        <v>144</v>
      </c>
      <c r="N23" s="18" t="s">
        <v>499</v>
      </c>
      <c r="O23">
        <v>3</v>
      </c>
      <c r="P23">
        <v>44</v>
      </c>
      <c r="Q23" s="18">
        <f t="shared" si="10"/>
        <v>132</v>
      </c>
      <c r="S23" t="s">
        <v>207</v>
      </c>
      <c r="T23" s="4"/>
      <c r="X23" t="s">
        <v>203</v>
      </c>
      <c r="Y23" s="4">
        <v>2</v>
      </c>
      <c r="Z23">
        <v>44</v>
      </c>
      <c r="AA23">
        <f t="shared" ref="AA23:AA28" si="19">Z23*Y23</f>
        <v>88</v>
      </c>
      <c r="AC23" t="s">
        <v>339</v>
      </c>
      <c r="AD23">
        <v>2</v>
      </c>
      <c r="AE23">
        <v>44</v>
      </c>
      <c r="AF23">
        <f t="shared" ref="AF23:AF29" si="20">AE23*AD23</f>
        <v>88</v>
      </c>
      <c r="CA23" t="s">
        <v>654</v>
      </c>
      <c r="CB23">
        <v>2</v>
      </c>
      <c r="CC23">
        <v>44</v>
      </c>
      <c r="CD23">
        <f t="shared" si="7"/>
        <v>88</v>
      </c>
    </row>
    <row r="24" spans="1:82">
      <c r="A24" t="s">
        <v>299</v>
      </c>
      <c r="B24">
        <v>5</v>
      </c>
      <c r="C24">
        <v>44</v>
      </c>
      <c r="D24">
        <f t="shared" si="18"/>
        <v>220</v>
      </c>
      <c r="F24">
        <v>3</v>
      </c>
      <c r="G24">
        <f t="shared" si="16"/>
        <v>-2</v>
      </c>
      <c r="I24" t="s">
        <v>219</v>
      </c>
      <c r="J24">
        <v>16</v>
      </c>
      <c r="K24">
        <v>25</v>
      </c>
      <c r="L24">
        <f t="shared" si="17"/>
        <v>400</v>
      </c>
      <c r="N24" s="18"/>
      <c r="Q24" s="18"/>
      <c r="S24" t="s">
        <v>203</v>
      </c>
      <c r="T24" s="4">
        <v>1</v>
      </c>
      <c r="U24">
        <v>44</v>
      </c>
      <c r="V24">
        <f t="shared" ref="V24:V29" si="21">U24*T24</f>
        <v>44</v>
      </c>
      <c r="X24" t="s">
        <v>201</v>
      </c>
      <c r="Y24">
        <v>2</v>
      </c>
      <c r="Z24">
        <v>35</v>
      </c>
      <c r="AA24">
        <f t="shared" si="19"/>
        <v>70</v>
      </c>
      <c r="AC24" t="s">
        <v>207</v>
      </c>
      <c r="AD24">
        <v>2</v>
      </c>
      <c r="AE24">
        <v>44</v>
      </c>
      <c r="AF24">
        <f t="shared" si="20"/>
        <v>88</v>
      </c>
      <c r="CA24" t="s">
        <v>290</v>
      </c>
      <c r="CB24">
        <v>2</v>
      </c>
      <c r="CC24">
        <v>44</v>
      </c>
      <c r="CD24">
        <f t="shared" si="7"/>
        <v>88</v>
      </c>
    </row>
    <row r="25" spans="1:82">
      <c r="A25" t="s">
        <v>300</v>
      </c>
      <c r="B25">
        <v>2</v>
      </c>
      <c r="C25">
        <v>44</v>
      </c>
      <c r="D25">
        <f t="shared" si="18"/>
        <v>88</v>
      </c>
      <c r="F25">
        <v>0</v>
      </c>
      <c r="G25">
        <f t="shared" si="16"/>
        <v>-2</v>
      </c>
      <c r="I25" t="s">
        <v>220</v>
      </c>
      <c r="J25">
        <v>1</v>
      </c>
      <c r="K25">
        <v>25</v>
      </c>
      <c r="L25">
        <f t="shared" si="17"/>
        <v>25</v>
      </c>
      <c r="S25" t="s">
        <v>201</v>
      </c>
      <c r="T25">
        <v>1</v>
      </c>
      <c r="U25">
        <v>35</v>
      </c>
      <c r="V25">
        <f t="shared" si="21"/>
        <v>35</v>
      </c>
      <c r="X25" t="s">
        <v>206</v>
      </c>
      <c r="Y25" s="4">
        <v>2</v>
      </c>
      <c r="Z25">
        <v>44</v>
      </c>
      <c r="AA25">
        <f t="shared" si="19"/>
        <v>88</v>
      </c>
      <c r="AC25" t="s">
        <v>157</v>
      </c>
      <c r="AD25">
        <v>5</v>
      </c>
      <c r="AE25">
        <v>30</v>
      </c>
      <c r="AF25">
        <f t="shared" si="20"/>
        <v>150</v>
      </c>
      <c r="CA25" t="s">
        <v>3</v>
      </c>
      <c r="CB25">
        <v>2</v>
      </c>
      <c r="CC25">
        <v>35</v>
      </c>
      <c r="CD25">
        <f t="shared" si="7"/>
        <v>70</v>
      </c>
    </row>
    <row r="26" spans="1:82">
      <c r="A26" t="s">
        <v>301</v>
      </c>
      <c r="B26">
        <v>1</v>
      </c>
      <c r="C26">
        <v>44</v>
      </c>
      <c r="D26">
        <f t="shared" si="18"/>
        <v>44</v>
      </c>
      <c r="F26">
        <v>1</v>
      </c>
      <c r="G26">
        <f t="shared" si="16"/>
        <v>0</v>
      </c>
      <c r="I26" t="s">
        <v>87</v>
      </c>
      <c r="J26">
        <v>3</v>
      </c>
      <c r="K26">
        <v>25</v>
      </c>
      <c r="L26">
        <f t="shared" si="17"/>
        <v>75</v>
      </c>
      <c r="S26" t="s">
        <v>206</v>
      </c>
      <c r="T26" s="4">
        <v>1</v>
      </c>
      <c r="U26">
        <v>44</v>
      </c>
      <c r="V26">
        <f t="shared" si="21"/>
        <v>44</v>
      </c>
      <c r="X26" t="s">
        <v>338</v>
      </c>
      <c r="Y26" s="4">
        <v>2</v>
      </c>
      <c r="Z26">
        <v>44</v>
      </c>
      <c r="AA26">
        <f t="shared" si="19"/>
        <v>88</v>
      </c>
      <c r="AC26" t="s">
        <v>158</v>
      </c>
      <c r="AD26">
        <v>4</v>
      </c>
      <c r="AE26">
        <v>44</v>
      </c>
      <c r="AF26">
        <f t="shared" si="20"/>
        <v>176</v>
      </c>
      <c r="CA26" t="s">
        <v>286</v>
      </c>
      <c r="CB26">
        <v>2</v>
      </c>
      <c r="CC26">
        <v>44</v>
      </c>
      <c r="CD26">
        <f t="shared" si="7"/>
        <v>88</v>
      </c>
    </row>
    <row r="27" spans="1:82">
      <c r="A27" t="s">
        <v>302</v>
      </c>
      <c r="B27">
        <v>3</v>
      </c>
      <c r="C27">
        <v>44</v>
      </c>
      <c r="D27">
        <f t="shared" si="18"/>
        <v>132</v>
      </c>
      <c r="F27">
        <v>2</v>
      </c>
      <c r="G27">
        <f t="shared" si="16"/>
        <v>-1</v>
      </c>
      <c r="I27" t="s">
        <v>223</v>
      </c>
      <c r="J27">
        <v>3</v>
      </c>
      <c r="K27">
        <v>25</v>
      </c>
      <c r="L27">
        <f t="shared" si="17"/>
        <v>75</v>
      </c>
      <c r="S27" t="s">
        <v>338</v>
      </c>
      <c r="T27" s="4">
        <v>1</v>
      </c>
      <c r="U27">
        <v>44</v>
      </c>
      <c r="V27">
        <f t="shared" si="21"/>
        <v>44</v>
      </c>
      <c r="X27" t="s">
        <v>202</v>
      </c>
      <c r="Y27" s="4">
        <v>2</v>
      </c>
      <c r="Z27">
        <v>44</v>
      </c>
      <c r="AA27">
        <f t="shared" si="19"/>
        <v>88</v>
      </c>
      <c r="AC27" t="s">
        <v>159</v>
      </c>
      <c r="AD27">
        <v>4</v>
      </c>
      <c r="AE27">
        <v>44</v>
      </c>
      <c r="AF27">
        <f t="shared" si="20"/>
        <v>176</v>
      </c>
      <c r="CA27" t="s">
        <v>653</v>
      </c>
      <c r="CB27">
        <v>2</v>
      </c>
      <c r="CC27">
        <v>44</v>
      </c>
      <c r="CD27">
        <f t="shared" si="7"/>
        <v>88</v>
      </c>
    </row>
    <row r="28" spans="1:82">
      <c r="A28" t="s">
        <v>303</v>
      </c>
      <c r="B28">
        <v>3</v>
      </c>
      <c r="C28">
        <v>44</v>
      </c>
      <c r="D28">
        <f t="shared" si="18"/>
        <v>132</v>
      </c>
      <c r="F28">
        <v>4</v>
      </c>
      <c r="G28">
        <f t="shared" si="16"/>
        <v>1</v>
      </c>
      <c r="I28" t="s">
        <v>224</v>
      </c>
      <c r="J28">
        <v>3</v>
      </c>
      <c r="K28">
        <v>25</v>
      </c>
      <c r="L28">
        <f t="shared" si="17"/>
        <v>75</v>
      </c>
      <c r="S28" t="s">
        <v>202</v>
      </c>
      <c r="T28" s="4">
        <v>2</v>
      </c>
      <c r="U28">
        <v>44</v>
      </c>
      <c r="V28">
        <f t="shared" si="21"/>
        <v>88</v>
      </c>
      <c r="X28" t="s">
        <v>204</v>
      </c>
      <c r="Y28" s="4">
        <v>2</v>
      </c>
      <c r="Z28">
        <v>44</v>
      </c>
      <c r="AA28">
        <f t="shared" si="19"/>
        <v>88</v>
      </c>
      <c r="AC28" t="s">
        <v>203</v>
      </c>
      <c r="AD28" s="4">
        <v>2</v>
      </c>
      <c r="AE28">
        <v>44</v>
      </c>
      <c r="AF28">
        <f t="shared" si="20"/>
        <v>88</v>
      </c>
    </row>
    <row r="29" spans="1:82">
      <c r="A29" t="s">
        <v>304</v>
      </c>
      <c r="B29">
        <v>3</v>
      </c>
      <c r="C29">
        <v>44</v>
      </c>
      <c r="D29">
        <f t="shared" si="18"/>
        <v>132</v>
      </c>
      <c r="F29">
        <v>1</v>
      </c>
      <c r="G29">
        <f t="shared" si="16"/>
        <v>-2</v>
      </c>
      <c r="I29" t="s">
        <v>85</v>
      </c>
      <c r="J29">
        <v>2</v>
      </c>
      <c r="K29">
        <v>44</v>
      </c>
      <c r="L29">
        <f t="shared" si="17"/>
        <v>88</v>
      </c>
      <c r="S29" t="s">
        <v>204</v>
      </c>
      <c r="T29" s="4">
        <v>1</v>
      </c>
      <c r="U29">
        <v>44</v>
      </c>
      <c r="V29">
        <f t="shared" si="21"/>
        <v>44</v>
      </c>
      <c r="AC29" t="s">
        <v>201</v>
      </c>
      <c r="AD29">
        <v>5</v>
      </c>
      <c r="AE29">
        <v>35</v>
      </c>
      <c r="AF29">
        <f t="shared" si="20"/>
        <v>175</v>
      </c>
    </row>
    <row r="30" spans="1:82">
      <c r="A30" t="s">
        <v>305</v>
      </c>
      <c r="B30">
        <v>2</v>
      </c>
      <c r="C30">
        <v>44</v>
      </c>
      <c r="D30">
        <f t="shared" si="18"/>
        <v>88</v>
      </c>
      <c r="F30">
        <v>2</v>
      </c>
      <c r="G30">
        <f t="shared" si="16"/>
        <v>0</v>
      </c>
      <c r="I30" t="s">
        <v>437</v>
      </c>
      <c r="J30">
        <v>12</v>
      </c>
      <c r="K30">
        <v>44</v>
      </c>
      <c r="L30">
        <f t="shared" si="17"/>
        <v>528</v>
      </c>
      <c r="T30" s="4"/>
      <c r="AC30" t="s">
        <v>206</v>
      </c>
      <c r="AD30" s="4">
        <v>0</v>
      </c>
      <c r="AE30">
        <v>44</v>
      </c>
    </row>
    <row r="31" spans="1:82">
      <c r="A31" t="s">
        <v>306</v>
      </c>
      <c r="B31">
        <v>10</v>
      </c>
      <c r="C31">
        <v>44</v>
      </c>
      <c r="D31">
        <f t="shared" si="18"/>
        <v>440</v>
      </c>
      <c r="F31">
        <v>11</v>
      </c>
      <c r="G31">
        <f t="shared" si="16"/>
        <v>1</v>
      </c>
      <c r="I31" t="s">
        <v>438</v>
      </c>
      <c r="J31">
        <v>12</v>
      </c>
      <c r="K31">
        <v>44</v>
      </c>
      <c r="L31">
        <f t="shared" si="17"/>
        <v>528</v>
      </c>
      <c r="T31" s="4"/>
      <c r="AC31" t="s">
        <v>170</v>
      </c>
      <c r="AD31">
        <v>4</v>
      </c>
      <c r="AE31">
        <v>44</v>
      </c>
      <c r="AF31">
        <f>AE31*AD31</f>
        <v>176</v>
      </c>
    </row>
    <row r="32" spans="1:82">
      <c r="A32" t="s">
        <v>307</v>
      </c>
      <c r="B32">
        <v>1</v>
      </c>
      <c r="C32">
        <v>44</v>
      </c>
      <c r="D32">
        <f t="shared" si="18"/>
        <v>44</v>
      </c>
      <c r="F32">
        <v>1</v>
      </c>
      <c r="G32">
        <f t="shared" si="16"/>
        <v>0</v>
      </c>
      <c r="I32" t="s">
        <v>404</v>
      </c>
      <c r="J32">
        <v>23</v>
      </c>
      <c r="K32">
        <v>27</v>
      </c>
      <c r="L32">
        <f t="shared" si="17"/>
        <v>621</v>
      </c>
      <c r="T32" s="4"/>
      <c r="AC32" t="s">
        <v>338</v>
      </c>
    </row>
    <row r="33" spans="1:32">
      <c r="A33" t="s">
        <v>308</v>
      </c>
      <c r="B33">
        <v>1</v>
      </c>
      <c r="C33">
        <v>44</v>
      </c>
      <c r="D33">
        <f t="shared" si="18"/>
        <v>44</v>
      </c>
      <c r="F33">
        <v>1</v>
      </c>
      <c r="G33">
        <f t="shared" si="16"/>
        <v>0</v>
      </c>
      <c r="I33" t="s">
        <v>367</v>
      </c>
      <c r="J33">
        <v>12</v>
      </c>
      <c r="K33">
        <v>27</v>
      </c>
      <c r="L33">
        <f t="shared" si="17"/>
        <v>324</v>
      </c>
      <c r="T33" s="4"/>
      <c r="AC33" t="s">
        <v>202</v>
      </c>
      <c r="AD33" s="4">
        <v>2</v>
      </c>
      <c r="AE33">
        <v>44</v>
      </c>
      <c r="AF33">
        <f>AE33*AD33</f>
        <v>88</v>
      </c>
    </row>
    <row r="34" spans="1:32">
      <c r="A34" t="s">
        <v>309</v>
      </c>
      <c r="B34">
        <v>1</v>
      </c>
      <c r="C34">
        <v>44</v>
      </c>
      <c r="D34">
        <f t="shared" si="18"/>
        <v>44</v>
      </c>
      <c r="F34">
        <v>0</v>
      </c>
      <c r="G34">
        <f t="shared" si="16"/>
        <v>-1</v>
      </c>
      <c r="I34" t="s">
        <v>369</v>
      </c>
      <c r="J34">
        <v>11</v>
      </c>
      <c r="K34">
        <v>27</v>
      </c>
      <c r="L34">
        <f t="shared" si="17"/>
        <v>297</v>
      </c>
      <c r="AC34" t="s">
        <v>204</v>
      </c>
      <c r="AD34" s="4">
        <v>2</v>
      </c>
      <c r="AE34">
        <v>44</v>
      </c>
      <c r="AF34">
        <f>AE34*AD34</f>
        <v>88</v>
      </c>
    </row>
    <row r="35" spans="1:32" ht="13" customHeight="1">
      <c r="A35" t="s">
        <v>310</v>
      </c>
      <c r="B35">
        <v>5</v>
      </c>
      <c r="C35">
        <v>44</v>
      </c>
      <c r="D35">
        <f t="shared" si="18"/>
        <v>220</v>
      </c>
      <c r="F35">
        <v>2</v>
      </c>
      <c r="G35">
        <f t="shared" si="16"/>
        <v>-3</v>
      </c>
      <c r="I35" t="s">
        <v>119</v>
      </c>
      <c r="J35">
        <v>8</v>
      </c>
      <c r="K35">
        <v>44</v>
      </c>
      <c r="L35">
        <f t="shared" si="17"/>
        <v>352</v>
      </c>
      <c r="S35" s="7"/>
    </row>
    <row r="36" spans="1:32">
      <c r="A36" t="s">
        <v>311</v>
      </c>
      <c r="B36">
        <v>5</v>
      </c>
      <c r="C36">
        <v>44</v>
      </c>
      <c r="D36">
        <f t="shared" si="18"/>
        <v>220</v>
      </c>
      <c r="F36">
        <v>5</v>
      </c>
      <c r="G36">
        <f t="shared" si="16"/>
        <v>0</v>
      </c>
      <c r="I36" t="s">
        <v>483</v>
      </c>
      <c r="J36">
        <v>1</v>
      </c>
      <c r="K36">
        <v>44</v>
      </c>
      <c r="L36">
        <f t="shared" si="17"/>
        <v>44</v>
      </c>
    </row>
    <row r="37" spans="1:32">
      <c r="I37" t="s">
        <v>475</v>
      </c>
      <c r="J37">
        <v>1</v>
      </c>
      <c r="K37">
        <v>44</v>
      </c>
      <c r="L37">
        <f t="shared" si="17"/>
        <v>44</v>
      </c>
      <c r="T37" s="4"/>
      <c r="Y37" s="4"/>
    </row>
    <row r="38" spans="1:32">
      <c r="A38" t="s">
        <v>312</v>
      </c>
      <c r="B38">
        <v>24</v>
      </c>
      <c r="C38">
        <v>44</v>
      </c>
      <c r="D38">
        <f t="shared" ref="D38:D43" si="22">C38*B38</f>
        <v>1056</v>
      </c>
      <c r="F38">
        <v>15</v>
      </c>
      <c r="G38">
        <f t="shared" si="16"/>
        <v>-9</v>
      </c>
      <c r="I38" t="s">
        <v>484</v>
      </c>
      <c r="J38">
        <v>1</v>
      </c>
      <c r="K38">
        <v>44</v>
      </c>
      <c r="L38">
        <f t="shared" si="17"/>
        <v>44</v>
      </c>
      <c r="T38" s="4"/>
      <c r="Y38" s="4"/>
    </row>
    <row r="39" spans="1:32">
      <c r="A39" t="s">
        <v>313</v>
      </c>
      <c r="B39">
        <v>6</v>
      </c>
      <c r="C39">
        <v>44</v>
      </c>
      <c r="D39">
        <f t="shared" si="22"/>
        <v>264</v>
      </c>
      <c r="F39">
        <v>4</v>
      </c>
      <c r="G39">
        <f t="shared" si="16"/>
        <v>-2</v>
      </c>
      <c r="I39" t="s">
        <v>16</v>
      </c>
      <c r="J39">
        <v>1</v>
      </c>
      <c r="K39">
        <v>44</v>
      </c>
      <c r="L39">
        <f t="shared" si="17"/>
        <v>44</v>
      </c>
    </row>
    <row r="40" spans="1:32">
      <c r="A40" t="s">
        <v>314</v>
      </c>
      <c r="B40">
        <v>1</v>
      </c>
      <c r="C40">
        <v>44</v>
      </c>
      <c r="D40">
        <f t="shared" si="22"/>
        <v>44</v>
      </c>
      <c r="F40">
        <v>1</v>
      </c>
      <c r="G40">
        <f t="shared" si="16"/>
        <v>0</v>
      </c>
      <c r="I40" t="s">
        <v>449</v>
      </c>
      <c r="J40">
        <v>14</v>
      </c>
      <c r="K40">
        <v>44</v>
      </c>
      <c r="L40">
        <f t="shared" si="17"/>
        <v>616</v>
      </c>
    </row>
    <row r="41" spans="1:32">
      <c r="A41" t="s">
        <v>315</v>
      </c>
      <c r="B41" s="4">
        <v>3</v>
      </c>
      <c r="C41">
        <v>44</v>
      </c>
      <c r="D41">
        <f t="shared" si="22"/>
        <v>132</v>
      </c>
      <c r="F41">
        <v>2</v>
      </c>
      <c r="G41">
        <f t="shared" si="16"/>
        <v>-1</v>
      </c>
      <c r="I41" t="s">
        <v>450</v>
      </c>
      <c r="J41">
        <v>4</v>
      </c>
      <c r="K41">
        <v>44</v>
      </c>
      <c r="L41">
        <f t="shared" si="17"/>
        <v>176</v>
      </c>
    </row>
    <row r="42" spans="1:32">
      <c r="A42" t="s">
        <v>470</v>
      </c>
      <c r="B42">
        <v>1</v>
      </c>
      <c r="C42">
        <v>44</v>
      </c>
      <c r="D42">
        <f t="shared" si="22"/>
        <v>44</v>
      </c>
      <c r="F42">
        <v>4</v>
      </c>
      <c r="G42">
        <f t="shared" si="16"/>
        <v>3</v>
      </c>
      <c r="I42" t="s">
        <v>371</v>
      </c>
      <c r="J42">
        <v>3</v>
      </c>
      <c r="K42">
        <v>75</v>
      </c>
      <c r="L42">
        <f t="shared" si="17"/>
        <v>225</v>
      </c>
    </row>
    <row r="43" spans="1:32">
      <c r="A43" t="s">
        <v>471</v>
      </c>
      <c r="B43">
        <v>1</v>
      </c>
      <c r="C43">
        <v>44</v>
      </c>
      <c r="D43">
        <f t="shared" si="22"/>
        <v>44</v>
      </c>
      <c r="F43">
        <v>4</v>
      </c>
      <c r="G43">
        <f t="shared" si="16"/>
        <v>3</v>
      </c>
      <c r="I43" t="s">
        <v>86</v>
      </c>
      <c r="J43">
        <v>17</v>
      </c>
      <c r="K43">
        <v>44</v>
      </c>
      <c r="L43">
        <f t="shared" si="17"/>
        <v>748</v>
      </c>
    </row>
    <row r="44" spans="1:32">
      <c r="I44" t="s">
        <v>88</v>
      </c>
      <c r="J44">
        <v>17</v>
      </c>
      <c r="K44">
        <v>35</v>
      </c>
      <c r="L44">
        <f>K44*J44</f>
        <v>595</v>
      </c>
    </row>
    <row r="45" spans="1:32">
      <c r="A45" t="s">
        <v>636</v>
      </c>
      <c r="B45">
        <v>3</v>
      </c>
      <c r="C45">
        <v>18</v>
      </c>
      <c r="D45">
        <f t="shared" ref="D45:D60" si="23">C45*B45</f>
        <v>54</v>
      </c>
      <c r="F45">
        <v>3</v>
      </c>
      <c r="G45">
        <f>F45-B45</f>
        <v>0</v>
      </c>
      <c r="I45" t="s">
        <v>148</v>
      </c>
      <c r="J45">
        <v>8</v>
      </c>
      <c r="K45">
        <v>35</v>
      </c>
      <c r="L45">
        <f>K45*J45</f>
        <v>280</v>
      </c>
    </row>
    <row r="46" spans="1:32">
      <c r="A46" t="s">
        <v>637</v>
      </c>
      <c r="B46">
        <v>3</v>
      </c>
      <c r="C46">
        <v>18</v>
      </c>
      <c r="D46">
        <f t="shared" si="23"/>
        <v>54</v>
      </c>
      <c r="F46">
        <v>2</v>
      </c>
      <c r="G46">
        <f t="shared" ref="G46:G60" si="24">F46-B46</f>
        <v>-1</v>
      </c>
      <c r="I46" t="s">
        <v>418</v>
      </c>
      <c r="J46">
        <v>3</v>
      </c>
      <c r="K46">
        <v>75</v>
      </c>
      <c r="L46">
        <f>K46*J46</f>
        <v>225</v>
      </c>
    </row>
    <row r="47" spans="1:32">
      <c r="A47" t="s">
        <v>640</v>
      </c>
      <c r="B47">
        <v>3</v>
      </c>
      <c r="C47">
        <v>18</v>
      </c>
      <c r="D47">
        <f t="shared" si="23"/>
        <v>54</v>
      </c>
      <c r="F47">
        <v>2</v>
      </c>
      <c r="G47">
        <f t="shared" si="24"/>
        <v>-1</v>
      </c>
      <c r="I47" t="s">
        <v>117</v>
      </c>
      <c r="J47">
        <v>6</v>
      </c>
      <c r="K47">
        <v>24</v>
      </c>
      <c r="L47">
        <f>K47*J47</f>
        <v>144</v>
      </c>
    </row>
    <row r="48" spans="1:32">
      <c r="A48" t="s">
        <v>641</v>
      </c>
      <c r="B48">
        <v>3</v>
      </c>
      <c r="C48">
        <v>18</v>
      </c>
      <c r="D48">
        <f t="shared" si="23"/>
        <v>54</v>
      </c>
      <c r="F48">
        <v>1</v>
      </c>
      <c r="G48">
        <f t="shared" si="24"/>
        <v>-2</v>
      </c>
      <c r="I48" t="s">
        <v>499</v>
      </c>
      <c r="J48">
        <v>4</v>
      </c>
      <c r="K48">
        <v>44</v>
      </c>
      <c r="L48">
        <f>K48*J48</f>
        <v>176</v>
      </c>
    </row>
    <row r="49" spans="1:7">
      <c r="A49" t="s">
        <v>642</v>
      </c>
      <c r="B49">
        <v>4</v>
      </c>
      <c r="C49">
        <v>12</v>
      </c>
      <c r="D49">
        <f t="shared" si="23"/>
        <v>48</v>
      </c>
      <c r="F49">
        <v>1</v>
      </c>
      <c r="G49">
        <f t="shared" si="24"/>
        <v>-3</v>
      </c>
    </row>
    <row r="50" spans="1:7">
      <c r="A50" t="s">
        <v>643</v>
      </c>
      <c r="B50">
        <v>4</v>
      </c>
      <c r="C50">
        <v>12</v>
      </c>
      <c r="D50">
        <f t="shared" si="23"/>
        <v>48</v>
      </c>
      <c r="F50">
        <v>1</v>
      </c>
      <c r="G50">
        <f t="shared" si="24"/>
        <v>-3</v>
      </c>
    </row>
    <row r="51" spans="1:7">
      <c r="A51" t="s">
        <v>644</v>
      </c>
      <c r="B51">
        <v>4</v>
      </c>
      <c r="C51">
        <v>12</v>
      </c>
      <c r="D51">
        <f t="shared" si="23"/>
        <v>48</v>
      </c>
      <c r="F51">
        <v>2</v>
      </c>
      <c r="G51">
        <f t="shared" si="24"/>
        <v>-2</v>
      </c>
    </row>
    <row r="52" spans="1:7">
      <c r="A52" t="s">
        <v>645</v>
      </c>
      <c r="B52">
        <v>4</v>
      </c>
      <c r="C52">
        <v>12</v>
      </c>
      <c r="D52">
        <f t="shared" si="23"/>
        <v>48</v>
      </c>
      <c r="F52">
        <v>1</v>
      </c>
      <c r="G52">
        <f t="shared" si="24"/>
        <v>-3</v>
      </c>
    </row>
    <row r="53" spans="1:7">
      <c r="A53" t="s">
        <v>646</v>
      </c>
      <c r="B53">
        <v>3</v>
      </c>
      <c r="C53">
        <v>18</v>
      </c>
      <c r="D53">
        <f t="shared" si="23"/>
        <v>54</v>
      </c>
      <c r="F53">
        <v>1</v>
      </c>
      <c r="G53">
        <f t="shared" si="24"/>
        <v>-2</v>
      </c>
    </row>
    <row r="54" spans="1:7">
      <c r="A54" t="s">
        <v>647</v>
      </c>
      <c r="B54">
        <v>3</v>
      </c>
      <c r="C54">
        <v>18</v>
      </c>
      <c r="D54">
        <f t="shared" si="23"/>
        <v>54</v>
      </c>
      <c r="F54">
        <v>1</v>
      </c>
      <c r="G54">
        <f t="shared" si="24"/>
        <v>-2</v>
      </c>
    </row>
    <row r="55" spans="1:7">
      <c r="A55" t="s">
        <v>648</v>
      </c>
      <c r="B55">
        <v>3</v>
      </c>
      <c r="C55">
        <v>18</v>
      </c>
      <c r="D55">
        <f t="shared" si="23"/>
        <v>54</v>
      </c>
      <c r="F55">
        <v>3</v>
      </c>
      <c r="G55">
        <f t="shared" si="24"/>
        <v>0</v>
      </c>
    </row>
    <row r="56" spans="1:7">
      <c r="A56" t="s">
        <v>649</v>
      </c>
      <c r="B56">
        <v>4</v>
      </c>
      <c r="C56">
        <v>12</v>
      </c>
      <c r="D56">
        <f t="shared" si="23"/>
        <v>48</v>
      </c>
      <c r="F56">
        <v>2</v>
      </c>
      <c r="G56">
        <f t="shared" si="24"/>
        <v>-2</v>
      </c>
    </row>
    <row r="57" spans="1:7">
      <c r="A57" t="s">
        <v>650</v>
      </c>
      <c r="B57">
        <v>4</v>
      </c>
      <c r="C57">
        <v>12</v>
      </c>
      <c r="D57">
        <f t="shared" si="23"/>
        <v>48</v>
      </c>
      <c r="F57">
        <v>1</v>
      </c>
      <c r="G57">
        <f t="shared" si="24"/>
        <v>-3</v>
      </c>
    </row>
    <row r="58" spans="1:7">
      <c r="A58" t="s">
        <v>651</v>
      </c>
      <c r="B58">
        <v>4</v>
      </c>
      <c r="C58">
        <v>12</v>
      </c>
      <c r="D58">
        <f t="shared" si="23"/>
        <v>48</v>
      </c>
      <c r="F58">
        <v>3</v>
      </c>
      <c r="G58">
        <f t="shared" si="24"/>
        <v>-1</v>
      </c>
    </row>
    <row r="59" spans="1:7">
      <c r="A59" t="s">
        <v>638</v>
      </c>
      <c r="B59">
        <v>3</v>
      </c>
      <c r="C59">
        <v>18</v>
      </c>
      <c r="D59">
        <f t="shared" si="23"/>
        <v>54</v>
      </c>
      <c r="F59">
        <v>2</v>
      </c>
      <c r="G59">
        <f t="shared" si="24"/>
        <v>-1</v>
      </c>
    </row>
    <row r="60" spans="1:7">
      <c r="A60" t="s">
        <v>639</v>
      </c>
      <c r="B60">
        <v>3</v>
      </c>
      <c r="C60">
        <v>18</v>
      </c>
      <c r="D60">
        <f t="shared" si="23"/>
        <v>54</v>
      </c>
      <c r="F60">
        <v>2</v>
      </c>
      <c r="G60">
        <f t="shared" si="24"/>
        <v>-1</v>
      </c>
    </row>
    <row r="62" spans="1:7">
      <c r="A62" t="s">
        <v>153</v>
      </c>
      <c r="B62">
        <v>4</v>
      </c>
      <c r="C62">
        <v>44</v>
      </c>
      <c r="D62">
        <f t="shared" ref="D62:D75" si="25">C62*B62</f>
        <v>176</v>
      </c>
      <c r="F62">
        <v>2</v>
      </c>
      <c r="G62">
        <f t="shared" si="16"/>
        <v>-2</v>
      </c>
    </row>
    <row r="63" spans="1:7">
      <c r="A63" t="s">
        <v>154</v>
      </c>
      <c r="B63">
        <v>4</v>
      </c>
      <c r="C63">
        <v>44</v>
      </c>
      <c r="D63">
        <f t="shared" si="25"/>
        <v>176</v>
      </c>
      <c r="F63">
        <v>4</v>
      </c>
      <c r="G63">
        <f t="shared" si="16"/>
        <v>0</v>
      </c>
    </row>
    <row r="64" spans="1:7">
      <c r="A64" t="s">
        <v>155</v>
      </c>
      <c r="B64">
        <v>4</v>
      </c>
      <c r="C64">
        <v>44</v>
      </c>
      <c r="D64">
        <f t="shared" si="25"/>
        <v>176</v>
      </c>
      <c r="F64">
        <v>2</v>
      </c>
      <c r="G64">
        <f t="shared" si="16"/>
        <v>-2</v>
      </c>
    </row>
    <row r="65" spans="1:7">
      <c r="A65" t="s">
        <v>160</v>
      </c>
      <c r="B65">
        <v>4</v>
      </c>
      <c r="C65">
        <v>44</v>
      </c>
      <c r="D65">
        <f t="shared" si="25"/>
        <v>176</v>
      </c>
      <c r="F65">
        <v>1</v>
      </c>
      <c r="G65">
        <f t="shared" si="16"/>
        <v>-3</v>
      </c>
    </row>
    <row r="66" spans="1:7">
      <c r="A66" t="s">
        <v>156</v>
      </c>
      <c r="B66">
        <v>4</v>
      </c>
      <c r="C66">
        <v>44</v>
      </c>
      <c r="D66">
        <f t="shared" si="25"/>
        <v>176</v>
      </c>
      <c r="F66">
        <v>1</v>
      </c>
      <c r="G66">
        <f t="shared" si="16"/>
        <v>-3</v>
      </c>
    </row>
    <row r="67" spans="1:7">
      <c r="A67" t="s">
        <v>161</v>
      </c>
      <c r="B67">
        <v>4</v>
      </c>
      <c r="C67">
        <v>44</v>
      </c>
      <c r="D67">
        <f t="shared" si="25"/>
        <v>176</v>
      </c>
      <c r="F67">
        <v>1</v>
      </c>
      <c r="G67">
        <f t="shared" si="16"/>
        <v>-3</v>
      </c>
    </row>
    <row r="68" spans="1:7">
      <c r="A68" t="s">
        <v>162</v>
      </c>
      <c r="B68">
        <v>6</v>
      </c>
      <c r="C68">
        <v>24</v>
      </c>
      <c r="D68">
        <f t="shared" si="25"/>
        <v>144</v>
      </c>
      <c r="F68">
        <v>4</v>
      </c>
      <c r="G68">
        <f t="shared" si="16"/>
        <v>-2</v>
      </c>
    </row>
    <row r="69" spans="1:7">
      <c r="A69" t="s">
        <v>163</v>
      </c>
      <c r="B69">
        <v>6</v>
      </c>
      <c r="C69">
        <v>24</v>
      </c>
      <c r="D69">
        <f t="shared" si="25"/>
        <v>144</v>
      </c>
      <c r="F69">
        <v>2</v>
      </c>
      <c r="G69">
        <f t="shared" si="16"/>
        <v>-4</v>
      </c>
    </row>
    <row r="70" spans="1:7">
      <c r="A70" t="s">
        <v>164</v>
      </c>
      <c r="B70">
        <v>6</v>
      </c>
      <c r="C70">
        <v>24</v>
      </c>
      <c r="D70">
        <f t="shared" si="25"/>
        <v>144</v>
      </c>
      <c r="F70">
        <v>2</v>
      </c>
      <c r="G70">
        <f t="shared" si="16"/>
        <v>-4</v>
      </c>
    </row>
    <row r="71" spans="1:7">
      <c r="A71" t="s">
        <v>165</v>
      </c>
      <c r="B71">
        <v>6</v>
      </c>
      <c r="C71">
        <v>24</v>
      </c>
      <c r="D71">
        <f t="shared" si="25"/>
        <v>144</v>
      </c>
      <c r="F71">
        <v>2</v>
      </c>
      <c r="G71">
        <f t="shared" si="16"/>
        <v>-4</v>
      </c>
    </row>
    <row r="72" spans="1:7">
      <c r="A72" t="s">
        <v>166</v>
      </c>
      <c r="B72">
        <v>5</v>
      </c>
      <c r="C72">
        <v>32</v>
      </c>
      <c r="D72">
        <f t="shared" si="25"/>
        <v>160</v>
      </c>
      <c r="F72">
        <v>2</v>
      </c>
      <c r="G72">
        <f t="shared" si="16"/>
        <v>-3</v>
      </c>
    </row>
    <row r="73" spans="1:7">
      <c r="A73" t="s">
        <v>167</v>
      </c>
      <c r="B73">
        <v>4</v>
      </c>
      <c r="C73">
        <v>44</v>
      </c>
      <c r="D73">
        <f t="shared" si="25"/>
        <v>176</v>
      </c>
      <c r="F73">
        <v>2</v>
      </c>
      <c r="G73">
        <f t="shared" si="16"/>
        <v>-2</v>
      </c>
    </row>
    <row r="74" spans="1:7">
      <c r="A74" t="s">
        <v>168</v>
      </c>
      <c r="B74">
        <v>5</v>
      </c>
      <c r="C74">
        <v>30</v>
      </c>
      <c r="D74">
        <f t="shared" si="25"/>
        <v>150</v>
      </c>
      <c r="F74">
        <v>2</v>
      </c>
      <c r="G74">
        <f t="shared" si="16"/>
        <v>-3</v>
      </c>
    </row>
    <row r="75" spans="1:7">
      <c r="A75" t="s">
        <v>169</v>
      </c>
      <c r="B75">
        <v>5</v>
      </c>
      <c r="C75">
        <v>30</v>
      </c>
      <c r="D75">
        <f t="shared" si="25"/>
        <v>150</v>
      </c>
      <c r="F75">
        <v>2</v>
      </c>
      <c r="G75">
        <f t="shared" si="16"/>
        <v>-3</v>
      </c>
    </row>
    <row r="77" spans="1:7">
      <c r="A77" t="s">
        <v>381</v>
      </c>
      <c r="B77">
        <v>2</v>
      </c>
      <c r="C77">
        <v>44</v>
      </c>
      <c r="D77">
        <f>C77*B77</f>
        <v>88</v>
      </c>
      <c r="F77">
        <v>2</v>
      </c>
      <c r="G77">
        <f t="shared" si="16"/>
        <v>0</v>
      </c>
    </row>
    <row r="79" spans="1:7">
      <c r="A79" t="s">
        <v>260</v>
      </c>
      <c r="B79">
        <v>2</v>
      </c>
      <c r="C79">
        <v>24</v>
      </c>
      <c r="D79">
        <f t="shared" ref="D79:D87" si="26">C79*B79</f>
        <v>48</v>
      </c>
      <c r="F79">
        <v>2</v>
      </c>
      <c r="G79">
        <f t="shared" si="16"/>
        <v>0</v>
      </c>
    </row>
    <row r="80" spans="1:7">
      <c r="A80" t="s">
        <v>253</v>
      </c>
      <c r="B80">
        <v>3</v>
      </c>
      <c r="C80">
        <v>19</v>
      </c>
      <c r="D80">
        <f t="shared" si="26"/>
        <v>57</v>
      </c>
      <c r="F80">
        <v>3</v>
      </c>
      <c r="G80">
        <f t="shared" si="16"/>
        <v>0</v>
      </c>
    </row>
    <row r="81" spans="1:7">
      <c r="A81" t="s">
        <v>263</v>
      </c>
      <c r="B81">
        <v>2</v>
      </c>
      <c r="C81">
        <v>24</v>
      </c>
      <c r="D81">
        <f t="shared" si="26"/>
        <v>48</v>
      </c>
      <c r="F81">
        <v>3</v>
      </c>
      <c r="G81">
        <f t="shared" si="16"/>
        <v>1</v>
      </c>
    </row>
    <row r="82" spans="1:7">
      <c r="A82" t="s">
        <v>255</v>
      </c>
      <c r="B82">
        <v>2</v>
      </c>
      <c r="C82">
        <v>24</v>
      </c>
      <c r="D82">
        <f t="shared" si="26"/>
        <v>48</v>
      </c>
      <c r="F82">
        <v>4</v>
      </c>
      <c r="G82">
        <f t="shared" ref="G82:G93" si="27">F82-B82</f>
        <v>2</v>
      </c>
    </row>
    <row r="83" spans="1:7">
      <c r="A83" t="s">
        <v>264</v>
      </c>
      <c r="B83">
        <v>2</v>
      </c>
      <c r="C83">
        <v>24</v>
      </c>
      <c r="D83">
        <f t="shared" si="26"/>
        <v>48</v>
      </c>
      <c r="F83">
        <v>4</v>
      </c>
      <c r="G83">
        <f t="shared" si="27"/>
        <v>2</v>
      </c>
    </row>
    <row r="84" spans="1:7">
      <c r="A84" t="s">
        <v>210</v>
      </c>
      <c r="B84">
        <v>2</v>
      </c>
      <c r="C84">
        <v>24</v>
      </c>
      <c r="D84">
        <f t="shared" si="26"/>
        <v>48</v>
      </c>
      <c r="F84">
        <v>1</v>
      </c>
      <c r="G84">
        <f t="shared" si="27"/>
        <v>-1</v>
      </c>
    </row>
    <row r="85" spans="1:7">
      <c r="A85" t="s">
        <v>211</v>
      </c>
      <c r="B85">
        <v>2</v>
      </c>
      <c r="C85">
        <v>24</v>
      </c>
      <c r="D85">
        <f t="shared" si="26"/>
        <v>48</v>
      </c>
      <c r="F85">
        <v>2</v>
      </c>
      <c r="G85">
        <f t="shared" si="27"/>
        <v>0</v>
      </c>
    </row>
    <row r="86" spans="1:7">
      <c r="A86" t="s">
        <v>212</v>
      </c>
      <c r="B86">
        <v>2</v>
      </c>
      <c r="C86">
        <v>20</v>
      </c>
      <c r="D86">
        <f t="shared" si="26"/>
        <v>40</v>
      </c>
      <c r="F86">
        <v>2</v>
      </c>
      <c r="G86">
        <f t="shared" si="27"/>
        <v>0</v>
      </c>
    </row>
    <row r="87" spans="1:7">
      <c r="A87" t="s">
        <v>213</v>
      </c>
      <c r="B87">
        <v>2</v>
      </c>
      <c r="C87">
        <v>20</v>
      </c>
      <c r="D87">
        <f t="shared" si="26"/>
        <v>40</v>
      </c>
      <c r="F87">
        <v>2</v>
      </c>
      <c r="G87">
        <f t="shared" si="27"/>
        <v>0</v>
      </c>
    </row>
    <row r="89" spans="1:7">
      <c r="A89" t="s">
        <v>214</v>
      </c>
      <c r="B89">
        <v>2</v>
      </c>
      <c r="C89">
        <v>44</v>
      </c>
      <c r="D89">
        <f>C89*B89</f>
        <v>88</v>
      </c>
      <c r="F89">
        <v>5</v>
      </c>
      <c r="G89">
        <f t="shared" si="27"/>
        <v>3</v>
      </c>
    </row>
    <row r="90" spans="1:7">
      <c r="A90" t="s">
        <v>215</v>
      </c>
      <c r="B90">
        <v>2</v>
      </c>
      <c r="C90">
        <v>44</v>
      </c>
      <c r="D90">
        <f>C90*B90</f>
        <v>88</v>
      </c>
      <c r="F90">
        <v>2</v>
      </c>
      <c r="G90">
        <f t="shared" si="27"/>
        <v>0</v>
      </c>
    </row>
    <row r="91" spans="1:7">
      <c r="A91" t="s">
        <v>216</v>
      </c>
      <c r="B91">
        <v>2</v>
      </c>
      <c r="C91">
        <v>44</v>
      </c>
      <c r="D91">
        <f>C91*B91</f>
        <v>88</v>
      </c>
      <c r="F91">
        <v>2</v>
      </c>
      <c r="G91">
        <f t="shared" si="27"/>
        <v>0</v>
      </c>
    </row>
    <row r="92" spans="1:7">
      <c r="A92" t="s">
        <v>217</v>
      </c>
      <c r="B92">
        <v>2</v>
      </c>
      <c r="C92">
        <v>44</v>
      </c>
      <c r="D92">
        <f>C92*B92</f>
        <v>88</v>
      </c>
      <c r="F92">
        <v>2</v>
      </c>
      <c r="G92">
        <f t="shared" si="27"/>
        <v>0</v>
      </c>
    </row>
    <row r="93" spans="1:7">
      <c r="A93" t="s">
        <v>218</v>
      </c>
      <c r="B93">
        <v>2</v>
      </c>
      <c r="C93">
        <v>44</v>
      </c>
      <c r="D93">
        <f>C93*B93</f>
        <v>88</v>
      </c>
      <c r="F93">
        <v>2</v>
      </c>
      <c r="G93">
        <f t="shared" si="27"/>
        <v>0</v>
      </c>
    </row>
    <row r="95" spans="1:7">
      <c r="A95" t="s">
        <v>629</v>
      </c>
      <c r="B95">
        <v>3</v>
      </c>
      <c r="C95">
        <v>14</v>
      </c>
      <c r="D95">
        <v>42</v>
      </c>
      <c r="F95">
        <v>1</v>
      </c>
      <c r="G95">
        <f>F95-B95</f>
        <v>-2</v>
      </c>
    </row>
    <row r="96" spans="1:7">
      <c r="A96" t="s">
        <v>630</v>
      </c>
      <c r="B96">
        <v>3</v>
      </c>
      <c r="C96">
        <v>14</v>
      </c>
      <c r="D96">
        <v>42</v>
      </c>
      <c r="F96">
        <v>2</v>
      </c>
      <c r="G96">
        <f t="shared" ref="G96:G99" si="28">F96-B96</f>
        <v>-1</v>
      </c>
    </row>
    <row r="97" spans="1:7">
      <c r="A97" t="s">
        <v>631</v>
      </c>
      <c r="B97">
        <v>4</v>
      </c>
      <c r="C97">
        <v>12</v>
      </c>
      <c r="D97">
        <v>48</v>
      </c>
      <c r="F97">
        <v>2</v>
      </c>
      <c r="G97">
        <f t="shared" si="28"/>
        <v>-2</v>
      </c>
    </row>
    <row r="98" spans="1:7">
      <c r="A98" t="s">
        <v>632</v>
      </c>
      <c r="B98">
        <v>3</v>
      </c>
      <c r="C98">
        <v>14</v>
      </c>
      <c r="D98">
        <v>42</v>
      </c>
      <c r="F98">
        <v>9</v>
      </c>
      <c r="G98">
        <f t="shared" si="28"/>
        <v>6</v>
      </c>
    </row>
    <row r="99" spans="1:7">
      <c r="A99" t="s">
        <v>633</v>
      </c>
      <c r="B99">
        <v>3</v>
      </c>
      <c r="C99">
        <v>18</v>
      </c>
      <c r="D99">
        <v>54</v>
      </c>
      <c r="F99">
        <v>3</v>
      </c>
      <c r="G99">
        <f t="shared" si="28"/>
        <v>0</v>
      </c>
    </row>
    <row r="101" spans="1:7">
      <c r="D101">
        <f>SUM(D4:D93)</f>
        <v>13055</v>
      </c>
      <c r="E101" t="s">
        <v>549</v>
      </c>
    </row>
    <row r="103" spans="1:7">
      <c r="A103" t="s">
        <v>539</v>
      </c>
    </row>
    <row r="105" spans="1:7">
      <c r="A105" t="s">
        <v>461</v>
      </c>
    </row>
    <row r="106" spans="1:7">
      <c r="A106" t="s">
        <v>540</v>
      </c>
      <c r="B106" s="16">
        <f>(SUM(D13:D36)+SUM(D57:D58))/D101</f>
        <v>0.50279586365377249</v>
      </c>
    </row>
    <row r="107" spans="1:7">
      <c r="A107" t="s">
        <v>541</v>
      </c>
      <c r="B107" s="16">
        <f>SUM(D4:D11)/D101</f>
        <v>7.3535044044427428E-2</v>
      </c>
    </row>
    <row r="108" spans="1:7">
      <c r="A108" t="s">
        <v>542</v>
      </c>
      <c r="B108" s="16">
        <f>SUM(D77:D87)/D101</f>
        <v>3.9295289161240907E-2</v>
      </c>
    </row>
    <row r="109" spans="1:7">
      <c r="A109" t="s">
        <v>543</v>
      </c>
      <c r="B109" s="16">
        <f>SUM(D60:D75)/D101</f>
        <v>0.17786288778245882</v>
      </c>
    </row>
    <row r="110" spans="1:7">
      <c r="A110" t="s">
        <v>544</v>
      </c>
      <c r="B110" s="16">
        <f>SUM(D89:D93)/D101</f>
        <v>3.3703561853695899E-2</v>
      </c>
    </row>
    <row r="111" spans="1:7">
      <c r="A111" t="s">
        <v>545</v>
      </c>
      <c r="B111" s="16">
        <f>SUM(D38:D43)/D101</f>
        <v>0.12133282267330525</v>
      </c>
    </row>
    <row r="113" spans="3:3">
      <c r="C113" t="s">
        <v>563</v>
      </c>
    </row>
  </sheetData>
  <sortState ref="BQ3:BQ16">
    <sortCondition ref="BQ3"/>
  </sortState>
  <mergeCells count="15">
    <mergeCell ref="BV1:BY1"/>
    <mergeCell ref="CA1:CD1"/>
    <mergeCell ref="BQ1:BT1"/>
    <mergeCell ref="AM1:AP1"/>
    <mergeCell ref="I1:L1"/>
    <mergeCell ref="S1:V1"/>
    <mergeCell ref="X1:AA1"/>
    <mergeCell ref="AC1:AF1"/>
    <mergeCell ref="AH1:AK1"/>
    <mergeCell ref="N1:Q1"/>
    <mergeCell ref="AR1:AU1"/>
    <mergeCell ref="AW1:AZ1"/>
    <mergeCell ref="BB1:BE1"/>
    <mergeCell ref="BG1:BJ1"/>
    <mergeCell ref="BL1:BO1"/>
  </mergeCells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18" sqref="B18"/>
    </sheetView>
  </sheetViews>
  <sheetFormatPr baseColWidth="10" defaultColWidth="11" defaultRowHeight="13" x14ac:dyDescent="0"/>
  <sheetData>
    <row r="1" spans="1:12" ht="28" customHeight="1">
      <c r="A1" s="1" t="s">
        <v>393</v>
      </c>
      <c r="B1" s="2"/>
      <c r="C1" s="2"/>
      <c r="D1" s="2"/>
      <c r="E1" s="3" t="s">
        <v>394</v>
      </c>
      <c r="F1" s="3"/>
      <c r="I1" s="28" t="s">
        <v>659</v>
      </c>
      <c r="J1" s="28"/>
      <c r="K1" s="28"/>
      <c r="L1" s="28"/>
    </row>
    <row r="2" spans="1:12" ht="26">
      <c r="B2" t="s">
        <v>395</v>
      </c>
      <c r="C2" t="s">
        <v>396</v>
      </c>
      <c r="D2" t="s">
        <v>397</v>
      </c>
      <c r="E2" t="s">
        <v>507</v>
      </c>
      <c r="F2" s="10" t="s">
        <v>37</v>
      </c>
      <c r="I2" t="s">
        <v>281</v>
      </c>
      <c r="J2" t="s">
        <v>282</v>
      </c>
      <c r="K2" t="s">
        <v>283</v>
      </c>
      <c r="L2" s="6" t="s">
        <v>478</v>
      </c>
    </row>
    <row r="3" spans="1:12">
      <c r="L3" s="6"/>
    </row>
    <row r="4" spans="1:12">
      <c r="A4" t="s">
        <v>219</v>
      </c>
      <c r="B4">
        <v>110</v>
      </c>
      <c r="C4">
        <v>25</v>
      </c>
      <c r="D4">
        <f t="shared" ref="D4:D9" si="0">C4*B4</f>
        <v>2750</v>
      </c>
      <c r="E4">
        <v>51</v>
      </c>
      <c r="F4">
        <f t="shared" ref="F4:F9" si="1">E4-B4</f>
        <v>-59</v>
      </c>
      <c r="I4" t="s">
        <v>274</v>
      </c>
      <c r="J4">
        <v>3</v>
      </c>
      <c r="K4">
        <v>44</v>
      </c>
      <c r="L4">
        <f t="shared" ref="L4:L9" si="2">K4*J4</f>
        <v>132</v>
      </c>
    </row>
    <row r="5" spans="1:12">
      <c r="A5" t="s">
        <v>220</v>
      </c>
      <c r="B5">
        <v>7</v>
      </c>
      <c r="C5">
        <v>25</v>
      </c>
      <c r="D5">
        <f t="shared" si="0"/>
        <v>175</v>
      </c>
      <c r="E5">
        <v>5</v>
      </c>
      <c r="F5">
        <f t="shared" si="1"/>
        <v>-2</v>
      </c>
      <c r="I5" t="s">
        <v>341</v>
      </c>
      <c r="J5">
        <v>4</v>
      </c>
      <c r="K5">
        <v>44</v>
      </c>
      <c r="L5">
        <f t="shared" si="2"/>
        <v>176</v>
      </c>
    </row>
    <row r="6" spans="1:12">
      <c r="A6" t="s">
        <v>221</v>
      </c>
      <c r="B6">
        <v>1</v>
      </c>
      <c r="C6">
        <v>25</v>
      </c>
      <c r="D6">
        <f t="shared" si="0"/>
        <v>25</v>
      </c>
      <c r="E6">
        <v>2</v>
      </c>
      <c r="F6">
        <f t="shared" si="1"/>
        <v>1</v>
      </c>
      <c r="I6" t="s">
        <v>219</v>
      </c>
      <c r="J6">
        <v>4</v>
      </c>
      <c r="K6">
        <v>25</v>
      </c>
      <c r="L6">
        <f t="shared" si="2"/>
        <v>100</v>
      </c>
    </row>
    <row r="7" spans="1:12">
      <c r="A7" t="s">
        <v>222</v>
      </c>
      <c r="B7">
        <v>5</v>
      </c>
      <c r="C7">
        <v>25</v>
      </c>
      <c r="D7">
        <f t="shared" si="0"/>
        <v>125</v>
      </c>
      <c r="E7">
        <v>1</v>
      </c>
      <c r="F7">
        <f t="shared" si="1"/>
        <v>-4</v>
      </c>
      <c r="I7" t="s">
        <v>52</v>
      </c>
      <c r="J7">
        <v>5</v>
      </c>
      <c r="K7">
        <v>27</v>
      </c>
      <c r="L7">
        <f t="shared" si="2"/>
        <v>135</v>
      </c>
    </row>
    <row r="8" spans="1:12">
      <c r="A8" t="s">
        <v>223</v>
      </c>
      <c r="B8">
        <v>5</v>
      </c>
      <c r="C8">
        <v>25</v>
      </c>
      <c r="D8">
        <f t="shared" si="0"/>
        <v>125</v>
      </c>
      <c r="E8">
        <v>2</v>
      </c>
      <c r="F8">
        <f t="shared" si="1"/>
        <v>-3</v>
      </c>
      <c r="I8" t="s">
        <v>50</v>
      </c>
      <c r="J8">
        <v>3</v>
      </c>
      <c r="K8">
        <v>44</v>
      </c>
      <c r="L8">
        <f t="shared" si="2"/>
        <v>132</v>
      </c>
    </row>
    <row r="9" spans="1:12">
      <c r="A9" t="s">
        <v>224</v>
      </c>
      <c r="B9">
        <v>6</v>
      </c>
      <c r="C9">
        <v>25</v>
      </c>
      <c r="D9">
        <f t="shared" si="0"/>
        <v>150</v>
      </c>
      <c r="E9">
        <v>4</v>
      </c>
      <c r="F9">
        <f t="shared" si="1"/>
        <v>-2</v>
      </c>
      <c r="I9" t="s">
        <v>51</v>
      </c>
      <c r="J9">
        <v>3</v>
      </c>
      <c r="K9">
        <v>44</v>
      </c>
      <c r="L9">
        <f t="shared" si="2"/>
        <v>132</v>
      </c>
    </row>
    <row r="10" spans="1:12">
      <c r="B10" s="4"/>
      <c r="I10" t="s">
        <v>53</v>
      </c>
      <c r="J10">
        <v>5</v>
      </c>
      <c r="K10">
        <v>27</v>
      </c>
      <c r="L10">
        <f>J10*K10</f>
        <v>135</v>
      </c>
    </row>
    <row r="11" spans="1:12" ht="15">
      <c r="A11" t="s">
        <v>225</v>
      </c>
      <c r="B11" s="13">
        <v>19</v>
      </c>
      <c r="C11" s="13">
        <v>27</v>
      </c>
      <c r="D11">
        <f t="shared" ref="D11:D19" si="3">C11*B11</f>
        <v>513</v>
      </c>
      <c r="E11">
        <v>21</v>
      </c>
      <c r="F11">
        <f t="shared" ref="F11:F19" si="4">E11-B11</f>
        <v>2</v>
      </c>
      <c r="I11" t="s">
        <v>49</v>
      </c>
      <c r="J11">
        <v>2</v>
      </c>
      <c r="K11">
        <v>44</v>
      </c>
      <c r="L11">
        <f t="shared" ref="L11:L18" si="5">K11*J11</f>
        <v>88</v>
      </c>
    </row>
    <row r="12" spans="1:12" ht="15">
      <c r="A12" t="s">
        <v>226</v>
      </c>
      <c r="B12" s="13">
        <v>19</v>
      </c>
      <c r="C12" s="13">
        <v>27</v>
      </c>
      <c r="D12">
        <f t="shared" si="3"/>
        <v>513</v>
      </c>
      <c r="E12">
        <v>11</v>
      </c>
      <c r="F12">
        <f t="shared" si="4"/>
        <v>-8</v>
      </c>
      <c r="I12" t="s">
        <v>18</v>
      </c>
      <c r="J12">
        <v>5</v>
      </c>
      <c r="K12">
        <v>27</v>
      </c>
      <c r="L12">
        <f t="shared" si="5"/>
        <v>135</v>
      </c>
    </row>
    <row r="13" spans="1:12" ht="15">
      <c r="A13" t="s">
        <v>403</v>
      </c>
      <c r="B13" s="13">
        <v>76</v>
      </c>
      <c r="C13" s="13">
        <v>27</v>
      </c>
      <c r="D13">
        <f t="shared" si="3"/>
        <v>2052</v>
      </c>
      <c r="E13">
        <v>57</v>
      </c>
      <c r="F13">
        <f t="shared" si="4"/>
        <v>-19</v>
      </c>
      <c r="I13" t="s">
        <v>339</v>
      </c>
      <c r="J13">
        <v>3</v>
      </c>
      <c r="K13">
        <v>44</v>
      </c>
      <c r="L13">
        <f t="shared" si="5"/>
        <v>132</v>
      </c>
    </row>
    <row r="14" spans="1:12">
      <c r="A14" t="s">
        <v>404</v>
      </c>
      <c r="B14">
        <v>139</v>
      </c>
      <c r="C14">
        <v>27</v>
      </c>
      <c r="D14">
        <f t="shared" si="3"/>
        <v>3753</v>
      </c>
      <c r="E14">
        <v>105</v>
      </c>
      <c r="F14">
        <f t="shared" si="4"/>
        <v>-34</v>
      </c>
      <c r="I14" t="s">
        <v>340</v>
      </c>
      <c r="J14">
        <v>2</v>
      </c>
      <c r="K14">
        <v>75</v>
      </c>
      <c r="L14">
        <f t="shared" si="5"/>
        <v>150</v>
      </c>
    </row>
    <row r="15" spans="1:12">
      <c r="A15" t="s">
        <v>405</v>
      </c>
      <c r="B15">
        <v>3</v>
      </c>
      <c r="C15">
        <v>44</v>
      </c>
      <c r="D15">
        <f t="shared" si="3"/>
        <v>132</v>
      </c>
      <c r="E15">
        <v>1</v>
      </c>
      <c r="F15">
        <f t="shared" si="4"/>
        <v>-2</v>
      </c>
      <c r="I15" t="s">
        <v>19</v>
      </c>
      <c r="J15">
        <v>3</v>
      </c>
      <c r="K15">
        <v>35</v>
      </c>
      <c r="L15">
        <f t="shared" si="5"/>
        <v>105</v>
      </c>
    </row>
    <row r="16" spans="1:12">
      <c r="A16" t="s">
        <v>406</v>
      </c>
      <c r="B16">
        <v>3</v>
      </c>
      <c r="C16">
        <v>44</v>
      </c>
      <c r="D16">
        <f t="shared" si="3"/>
        <v>132</v>
      </c>
      <c r="E16">
        <v>2</v>
      </c>
      <c r="F16">
        <f t="shared" si="4"/>
        <v>-1</v>
      </c>
      <c r="I16" t="s">
        <v>252</v>
      </c>
      <c r="J16">
        <v>3</v>
      </c>
      <c r="K16">
        <v>24</v>
      </c>
      <c r="L16">
        <f t="shared" si="5"/>
        <v>72</v>
      </c>
    </row>
    <row r="17" spans="1:12">
      <c r="A17" t="s">
        <v>367</v>
      </c>
      <c r="B17">
        <v>66</v>
      </c>
      <c r="C17">
        <v>27</v>
      </c>
      <c r="D17">
        <f t="shared" si="3"/>
        <v>1782</v>
      </c>
      <c r="E17">
        <v>49</v>
      </c>
      <c r="F17">
        <f t="shared" si="4"/>
        <v>-17</v>
      </c>
      <c r="I17" t="s">
        <v>338</v>
      </c>
      <c r="J17">
        <v>3</v>
      </c>
      <c r="K17">
        <v>44</v>
      </c>
      <c r="L17">
        <f t="shared" si="5"/>
        <v>132</v>
      </c>
    </row>
    <row r="18" spans="1:12">
      <c r="A18" t="s">
        <v>368</v>
      </c>
      <c r="B18">
        <v>3</v>
      </c>
      <c r="C18">
        <v>44</v>
      </c>
      <c r="D18">
        <f t="shared" si="3"/>
        <v>132</v>
      </c>
      <c r="E18">
        <v>2</v>
      </c>
      <c r="F18">
        <f t="shared" si="4"/>
        <v>-1</v>
      </c>
      <c r="I18" t="s">
        <v>318</v>
      </c>
      <c r="J18">
        <v>3</v>
      </c>
      <c r="K18">
        <v>44</v>
      </c>
      <c r="L18">
        <f t="shared" si="5"/>
        <v>132</v>
      </c>
    </row>
    <row r="19" spans="1:12">
      <c r="A19" t="s">
        <v>369</v>
      </c>
      <c r="B19">
        <v>65</v>
      </c>
      <c r="C19">
        <v>27</v>
      </c>
      <c r="D19">
        <f t="shared" si="3"/>
        <v>1755</v>
      </c>
      <c r="E19">
        <v>51</v>
      </c>
      <c r="F19">
        <f t="shared" si="4"/>
        <v>-14</v>
      </c>
    </row>
    <row r="21" spans="1:12">
      <c r="A21" t="s">
        <v>370</v>
      </c>
      <c r="B21">
        <v>1</v>
      </c>
      <c r="C21">
        <v>44</v>
      </c>
      <c r="D21">
        <f>C21*B21</f>
        <v>44</v>
      </c>
      <c r="E21">
        <v>15</v>
      </c>
      <c r="F21">
        <f>E21-B21</f>
        <v>14</v>
      </c>
    </row>
    <row r="22" spans="1:12">
      <c r="A22" t="s">
        <v>14</v>
      </c>
      <c r="B22">
        <v>1</v>
      </c>
      <c r="C22">
        <v>44</v>
      </c>
      <c r="D22">
        <v>44</v>
      </c>
      <c r="E22">
        <v>4</v>
      </c>
      <c r="F22">
        <f>E22-B22</f>
        <v>3</v>
      </c>
    </row>
    <row r="25" spans="1:12">
      <c r="A25" t="s">
        <v>39</v>
      </c>
      <c r="B25" s="4">
        <v>133</v>
      </c>
      <c r="C25">
        <v>44</v>
      </c>
      <c r="D25">
        <v>4180</v>
      </c>
      <c r="F25" s="4" t="s">
        <v>548</v>
      </c>
    </row>
    <row r="27" spans="1:12">
      <c r="D27">
        <f>SUM(D4:D22)+2060</f>
        <v>16262</v>
      </c>
    </row>
    <row r="29" spans="1:12">
      <c r="A29" t="s">
        <v>547</v>
      </c>
    </row>
    <row r="31" spans="1:12">
      <c r="A31" t="s">
        <v>456</v>
      </c>
      <c r="B31" s="17">
        <f>2060/D27</f>
        <v>0.12667568564752182</v>
      </c>
    </row>
    <row r="32" spans="1:12">
      <c r="A32" t="s">
        <v>551</v>
      </c>
      <c r="B32" s="17">
        <f>SUM(D4:D9)/D27</f>
        <v>0.20600172180543599</v>
      </c>
    </row>
    <row r="33" spans="1:3">
      <c r="A33" t="s">
        <v>552</v>
      </c>
      <c r="B33" s="17">
        <f>SUM(D14+D17+D19)/D27</f>
        <v>0.44828434386914279</v>
      </c>
    </row>
    <row r="34" spans="1:3">
      <c r="B34" s="17"/>
    </row>
    <row r="35" spans="1:3">
      <c r="A35" t="s">
        <v>553</v>
      </c>
      <c r="B35" s="17">
        <f>SUM(D22+D21+D18+D16+D15)/D27</f>
        <v>2.9762636822039109E-2</v>
      </c>
    </row>
    <row r="36" spans="1:3">
      <c r="B36" s="17"/>
    </row>
    <row r="37" spans="1:3">
      <c r="A37" t="s">
        <v>554</v>
      </c>
      <c r="B37" s="17">
        <f>SUM(D11:D13)/D27</f>
        <v>0.18927561185586028</v>
      </c>
    </row>
    <row r="39" spans="1:3">
      <c r="C39" t="s">
        <v>562</v>
      </c>
    </row>
  </sheetData>
  <sortState ref="I4:L65">
    <sortCondition ref="I4:I65"/>
  </sortState>
  <mergeCells count="1">
    <mergeCell ref="I1:L1"/>
  </mergeCells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D1" workbookViewId="0">
      <selection activeCell="I1" sqref="I1:L2"/>
    </sheetView>
  </sheetViews>
  <sheetFormatPr baseColWidth="10" defaultColWidth="11" defaultRowHeight="13" x14ac:dyDescent="0"/>
  <sheetData>
    <row r="1" spans="1:17" ht="26" customHeight="1">
      <c r="A1" s="1" t="s">
        <v>393</v>
      </c>
      <c r="B1" s="2"/>
      <c r="C1" s="2"/>
      <c r="D1" s="2"/>
      <c r="E1" s="9" t="s">
        <v>394</v>
      </c>
      <c r="F1" s="4"/>
      <c r="I1" s="29" t="s">
        <v>280</v>
      </c>
      <c r="J1" s="29"/>
      <c r="K1" s="29"/>
      <c r="L1" s="29"/>
      <c r="N1" s="27" t="s">
        <v>613</v>
      </c>
      <c r="O1" s="27"/>
      <c r="P1" s="27"/>
      <c r="Q1" s="27"/>
    </row>
    <row r="2" spans="1:17" ht="26">
      <c r="B2" t="s">
        <v>395</v>
      </c>
      <c r="C2" t="s">
        <v>396</v>
      </c>
      <c r="D2" t="s">
        <v>397</v>
      </c>
      <c r="E2" t="s">
        <v>507</v>
      </c>
      <c r="F2" s="10" t="s">
        <v>65</v>
      </c>
      <c r="I2" t="s">
        <v>281</v>
      </c>
      <c r="J2" t="s">
        <v>282</v>
      </c>
      <c r="K2" t="s">
        <v>283</v>
      </c>
      <c r="L2" t="s">
        <v>284</v>
      </c>
      <c r="N2" t="s">
        <v>281</v>
      </c>
      <c r="O2" t="s">
        <v>282</v>
      </c>
      <c r="P2" t="s">
        <v>283</v>
      </c>
      <c r="Q2" s="6" t="s">
        <v>284</v>
      </c>
    </row>
    <row r="3" spans="1:17">
      <c r="N3" t="s">
        <v>43</v>
      </c>
      <c r="O3">
        <v>1</v>
      </c>
      <c r="P3">
        <v>44</v>
      </c>
      <c r="Q3">
        <f t="shared" ref="Q3:Q14" si="0">P3*O3</f>
        <v>44</v>
      </c>
    </row>
    <row r="4" spans="1:17">
      <c r="A4" t="s">
        <v>371</v>
      </c>
      <c r="B4">
        <v>23</v>
      </c>
      <c r="C4">
        <v>75</v>
      </c>
      <c r="D4">
        <f t="shared" ref="D4:D14" si="1">C4*B4</f>
        <v>1725</v>
      </c>
      <c r="E4">
        <v>27</v>
      </c>
      <c r="F4">
        <f t="shared" ref="F4:F14" si="2">E4-B4</f>
        <v>4</v>
      </c>
      <c r="I4" t="s">
        <v>508</v>
      </c>
      <c r="J4">
        <v>3</v>
      </c>
      <c r="K4">
        <v>24</v>
      </c>
      <c r="L4">
        <v>72</v>
      </c>
      <c r="N4" t="s">
        <v>60</v>
      </c>
      <c r="O4">
        <v>1</v>
      </c>
      <c r="P4">
        <v>44</v>
      </c>
      <c r="Q4">
        <f t="shared" si="0"/>
        <v>44</v>
      </c>
    </row>
    <row r="5" spans="1:17">
      <c r="A5" t="s">
        <v>654</v>
      </c>
      <c r="B5">
        <v>3</v>
      </c>
      <c r="C5">
        <v>24</v>
      </c>
      <c r="D5">
        <f t="shared" si="1"/>
        <v>72</v>
      </c>
      <c r="I5" t="s">
        <v>289</v>
      </c>
      <c r="J5">
        <v>3</v>
      </c>
      <c r="K5">
        <v>44</v>
      </c>
      <c r="L5">
        <v>132</v>
      </c>
      <c r="N5" t="s">
        <v>55</v>
      </c>
      <c r="O5">
        <v>1</v>
      </c>
      <c r="P5">
        <v>44</v>
      </c>
      <c r="Q5">
        <f t="shared" si="0"/>
        <v>44</v>
      </c>
    </row>
    <row r="6" spans="1:17">
      <c r="A6" t="s">
        <v>72</v>
      </c>
      <c r="B6">
        <v>9</v>
      </c>
      <c r="C6">
        <v>44</v>
      </c>
      <c r="D6">
        <f t="shared" si="1"/>
        <v>396</v>
      </c>
      <c r="E6">
        <v>4</v>
      </c>
      <c r="F6">
        <f t="shared" si="2"/>
        <v>-5</v>
      </c>
      <c r="I6" t="s">
        <v>285</v>
      </c>
      <c r="J6">
        <v>3</v>
      </c>
      <c r="K6">
        <v>24</v>
      </c>
      <c r="L6">
        <v>72</v>
      </c>
      <c r="N6" t="s">
        <v>56</v>
      </c>
      <c r="O6">
        <v>1</v>
      </c>
      <c r="P6">
        <v>44</v>
      </c>
      <c r="Q6">
        <f t="shared" si="0"/>
        <v>44</v>
      </c>
    </row>
    <row r="7" spans="1:17">
      <c r="A7" t="s">
        <v>60</v>
      </c>
      <c r="B7">
        <v>1</v>
      </c>
      <c r="C7">
        <v>44</v>
      </c>
      <c r="D7">
        <f t="shared" si="1"/>
        <v>44</v>
      </c>
      <c r="E7">
        <v>1</v>
      </c>
      <c r="F7">
        <f t="shared" si="2"/>
        <v>0</v>
      </c>
      <c r="I7" t="s">
        <v>104</v>
      </c>
      <c r="J7">
        <v>3</v>
      </c>
      <c r="K7">
        <v>24</v>
      </c>
      <c r="L7">
        <v>72</v>
      </c>
      <c r="N7" t="s">
        <v>54</v>
      </c>
      <c r="O7">
        <v>1</v>
      </c>
      <c r="P7">
        <v>44</v>
      </c>
      <c r="Q7">
        <f t="shared" si="0"/>
        <v>44</v>
      </c>
    </row>
    <row r="8" spans="1:17">
      <c r="A8" t="s">
        <v>564</v>
      </c>
      <c r="B8">
        <v>1</v>
      </c>
      <c r="C8">
        <v>30</v>
      </c>
      <c r="D8">
        <f t="shared" si="1"/>
        <v>30</v>
      </c>
      <c r="E8">
        <v>2</v>
      </c>
      <c r="F8">
        <f t="shared" si="2"/>
        <v>1</v>
      </c>
      <c r="I8" t="s">
        <v>219</v>
      </c>
      <c r="J8">
        <v>3</v>
      </c>
      <c r="K8">
        <v>25</v>
      </c>
      <c r="L8">
        <v>75</v>
      </c>
      <c r="N8" t="s">
        <v>57</v>
      </c>
      <c r="O8">
        <v>2</v>
      </c>
      <c r="P8">
        <v>25</v>
      </c>
      <c r="Q8">
        <f t="shared" si="0"/>
        <v>50</v>
      </c>
    </row>
    <row r="9" spans="1:17">
      <c r="A9" t="s">
        <v>157</v>
      </c>
      <c r="B9">
        <v>5</v>
      </c>
      <c r="C9">
        <v>30</v>
      </c>
      <c r="D9">
        <f t="shared" si="1"/>
        <v>150</v>
      </c>
      <c r="E9">
        <v>5</v>
      </c>
      <c r="F9">
        <f t="shared" si="2"/>
        <v>0</v>
      </c>
      <c r="I9" t="s">
        <v>404</v>
      </c>
      <c r="J9">
        <v>3</v>
      </c>
      <c r="K9">
        <v>27</v>
      </c>
      <c r="L9">
        <v>81</v>
      </c>
      <c r="N9" t="s">
        <v>61</v>
      </c>
      <c r="O9">
        <v>2</v>
      </c>
      <c r="P9">
        <v>25</v>
      </c>
      <c r="Q9">
        <f t="shared" si="0"/>
        <v>50</v>
      </c>
    </row>
    <row r="10" spans="1:17">
      <c r="A10" t="s">
        <v>55</v>
      </c>
      <c r="B10">
        <v>1</v>
      </c>
      <c r="C10">
        <v>44</v>
      </c>
      <c r="D10">
        <f t="shared" si="1"/>
        <v>44</v>
      </c>
      <c r="E10">
        <v>0</v>
      </c>
      <c r="F10">
        <f t="shared" si="2"/>
        <v>-1</v>
      </c>
      <c r="I10" t="s">
        <v>291</v>
      </c>
      <c r="J10">
        <v>3</v>
      </c>
      <c r="K10">
        <v>27</v>
      </c>
      <c r="L10">
        <v>81</v>
      </c>
      <c r="N10" t="s">
        <v>58</v>
      </c>
      <c r="O10">
        <v>2</v>
      </c>
      <c r="P10">
        <v>25</v>
      </c>
      <c r="Q10">
        <f t="shared" si="0"/>
        <v>50</v>
      </c>
    </row>
    <row r="11" spans="1:17">
      <c r="A11" t="s">
        <v>56</v>
      </c>
      <c r="B11">
        <v>1</v>
      </c>
      <c r="C11">
        <v>44</v>
      </c>
      <c r="D11">
        <f t="shared" si="1"/>
        <v>44</v>
      </c>
      <c r="E11">
        <v>0</v>
      </c>
      <c r="F11">
        <f t="shared" si="2"/>
        <v>-1</v>
      </c>
      <c r="I11" t="s">
        <v>449</v>
      </c>
      <c r="J11">
        <v>2</v>
      </c>
      <c r="K11">
        <v>44</v>
      </c>
      <c r="L11">
        <v>88</v>
      </c>
      <c r="N11" t="s">
        <v>62</v>
      </c>
      <c r="O11">
        <v>2</v>
      </c>
      <c r="P11">
        <v>25</v>
      </c>
      <c r="Q11">
        <f t="shared" si="0"/>
        <v>50</v>
      </c>
    </row>
    <row r="12" spans="1:17">
      <c r="A12" t="s">
        <v>11</v>
      </c>
      <c r="B12">
        <v>6</v>
      </c>
      <c r="C12">
        <v>44</v>
      </c>
      <c r="D12">
        <f t="shared" si="1"/>
        <v>264</v>
      </c>
      <c r="E12">
        <v>1</v>
      </c>
      <c r="F12">
        <f t="shared" si="2"/>
        <v>-5</v>
      </c>
      <c r="I12" t="s">
        <v>371</v>
      </c>
      <c r="J12">
        <v>1</v>
      </c>
      <c r="K12">
        <v>75</v>
      </c>
      <c r="L12">
        <v>75</v>
      </c>
      <c r="N12" t="s">
        <v>63</v>
      </c>
      <c r="O12">
        <v>2</v>
      </c>
      <c r="P12">
        <v>25</v>
      </c>
      <c r="Q12">
        <f t="shared" si="0"/>
        <v>50</v>
      </c>
    </row>
    <row r="13" spans="1:17">
      <c r="A13" t="s">
        <v>158</v>
      </c>
      <c r="B13">
        <v>4</v>
      </c>
      <c r="C13">
        <v>44</v>
      </c>
      <c r="D13">
        <f t="shared" si="1"/>
        <v>176</v>
      </c>
      <c r="E13">
        <v>1</v>
      </c>
      <c r="F13">
        <f t="shared" si="2"/>
        <v>-3</v>
      </c>
      <c r="I13" t="s">
        <v>290</v>
      </c>
      <c r="J13">
        <v>3</v>
      </c>
      <c r="K13">
        <v>44</v>
      </c>
      <c r="L13">
        <v>132</v>
      </c>
      <c r="N13" t="s">
        <v>64</v>
      </c>
      <c r="O13">
        <v>2</v>
      </c>
      <c r="P13">
        <v>25</v>
      </c>
      <c r="Q13">
        <f t="shared" si="0"/>
        <v>50</v>
      </c>
    </row>
    <row r="14" spans="1:17">
      <c r="A14" t="s">
        <v>159</v>
      </c>
      <c r="B14">
        <v>4</v>
      </c>
      <c r="C14">
        <v>44</v>
      </c>
      <c r="D14">
        <f t="shared" si="1"/>
        <v>176</v>
      </c>
      <c r="E14">
        <v>4</v>
      </c>
      <c r="F14">
        <f t="shared" si="2"/>
        <v>0</v>
      </c>
      <c r="I14" t="s">
        <v>319</v>
      </c>
      <c r="J14">
        <v>2</v>
      </c>
      <c r="K14">
        <v>35</v>
      </c>
      <c r="L14">
        <v>70</v>
      </c>
      <c r="N14" t="s">
        <v>59</v>
      </c>
      <c r="O14">
        <v>2</v>
      </c>
      <c r="P14">
        <v>25</v>
      </c>
      <c r="Q14">
        <f t="shared" si="0"/>
        <v>50</v>
      </c>
    </row>
    <row r="15" spans="1:17">
      <c r="I15" t="s">
        <v>287</v>
      </c>
      <c r="J15">
        <v>2</v>
      </c>
      <c r="K15">
        <v>36</v>
      </c>
      <c r="L15">
        <v>72</v>
      </c>
    </row>
    <row r="16" spans="1:17">
      <c r="A16" t="s">
        <v>565</v>
      </c>
      <c r="B16">
        <v>2</v>
      </c>
      <c r="C16">
        <v>25</v>
      </c>
      <c r="D16">
        <f t="shared" ref="D16:D22" si="3">C16*B16</f>
        <v>50</v>
      </c>
      <c r="E16">
        <v>1</v>
      </c>
      <c r="F16">
        <f t="shared" ref="F16:F24" si="4">E16-B16</f>
        <v>-1</v>
      </c>
      <c r="I16" t="s">
        <v>286</v>
      </c>
      <c r="J16">
        <v>2</v>
      </c>
      <c r="K16">
        <v>40</v>
      </c>
      <c r="L16">
        <v>80</v>
      </c>
    </row>
    <row r="17" spans="1:12">
      <c r="A17" t="s">
        <v>566</v>
      </c>
      <c r="B17">
        <v>2</v>
      </c>
      <c r="C17">
        <v>25</v>
      </c>
      <c r="D17">
        <f t="shared" si="3"/>
        <v>50</v>
      </c>
      <c r="E17">
        <v>1</v>
      </c>
      <c r="F17">
        <f t="shared" si="4"/>
        <v>-1</v>
      </c>
      <c r="I17" t="s">
        <v>105</v>
      </c>
      <c r="J17">
        <v>2</v>
      </c>
      <c r="K17">
        <v>44</v>
      </c>
      <c r="L17">
        <f>K17*J17</f>
        <v>88</v>
      </c>
    </row>
    <row r="18" spans="1:12">
      <c r="A18" t="s">
        <v>413</v>
      </c>
      <c r="B18">
        <v>2</v>
      </c>
      <c r="C18">
        <v>25</v>
      </c>
      <c r="D18">
        <f t="shared" si="3"/>
        <v>50</v>
      </c>
      <c r="E18">
        <v>1</v>
      </c>
      <c r="F18">
        <f t="shared" si="4"/>
        <v>-1</v>
      </c>
      <c r="I18" t="s">
        <v>288</v>
      </c>
      <c r="J18">
        <v>3</v>
      </c>
      <c r="K18">
        <v>24</v>
      </c>
      <c r="L18">
        <v>72</v>
      </c>
    </row>
    <row r="19" spans="1:12">
      <c r="A19" t="s">
        <v>414</v>
      </c>
      <c r="B19">
        <v>2</v>
      </c>
      <c r="C19">
        <v>25</v>
      </c>
      <c r="D19">
        <f t="shared" si="3"/>
        <v>50</v>
      </c>
      <c r="E19">
        <v>1</v>
      </c>
      <c r="F19">
        <f t="shared" si="4"/>
        <v>-1</v>
      </c>
      <c r="I19" t="s">
        <v>499</v>
      </c>
      <c r="J19">
        <v>2</v>
      </c>
      <c r="K19">
        <v>44</v>
      </c>
      <c r="L19">
        <v>88</v>
      </c>
    </row>
    <row r="20" spans="1:12">
      <c r="A20" t="s">
        <v>415</v>
      </c>
      <c r="B20">
        <v>2</v>
      </c>
      <c r="C20">
        <v>25</v>
      </c>
      <c r="D20">
        <f t="shared" si="3"/>
        <v>50</v>
      </c>
      <c r="E20">
        <v>1</v>
      </c>
      <c r="F20">
        <f t="shared" si="4"/>
        <v>-1</v>
      </c>
      <c r="I20" t="s">
        <v>318</v>
      </c>
      <c r="J20">
        <v>2</v>
      </c>
      <c r="K20">
        <v>44</v>
      </c>
      <c r="L20">
        <v>88</v>
      </c>
    </row>
    <row r="21" spans="1:12">
      <c r="A21" t="s">
        <v>416</v>
      </c>
      <c r="B21">
        <v>2</v>
      </c>
      <c r="C21">
        <v>25</v>
      </c>
      <c r="D21">
        <f t="shared" si="3"/>
        <v>50</v>
      </c>
      <c r="E21">
        <v>1</v>
      </c>
      <c r="F21">
        <f t="shared" si="4"/>
        <v>-1</v>
      </c>
    </row>
    <row r="22" spans="1:12">
      <c r="A22" t="s">
        <v>417</v>
      </c>
      <c r="B22">
        <v>2</v>
      </c>
      <c r="C22">
        <v>25</v>
      </c>
      <c r="D22">
        <f t="shared" si="3"/>
        <v>50</v>
      </c>
      <c r="E22">
        <v>1</v>
      </c>
      <c r="F22">
        <f t="shared" si="4"/>
        <v>-1</v>
      </c>
    </row>
    <row r="24" spans="1:12">
      <c r="A24" t="s">
        <v>418</v>
      </c>
      <c r="B24" s="4">
        <v>22</v>
      </c>
      <c r="C24">
        <v>75</v>
      </c>
      <c r="D24">
        <v>1350</v>
      </c>
      <c r="E24">
        <v>9</v>
      </c>
      <c r="F24">
        <f t="shared" si="4"/>
        <v>-13</v>
      </c>
    </row>
    <row r="25" spans="1:12">
      <c r="B25" s="4"/>
      <c r="H25" s="4"/>
    </row>
    <row r="26" spans="1:12">
      <c r="A26" t="s">
        <v>287</v>
      </c>
      <c r="B26">
        <v>8</v>
      </c>
      <c r="C26">
        <v>36</v>
      </c>
      <c r="D26">
        <f t="shared" ref="D26:D33" si="5">C26*B26</f>
        <v>288</v>
      </c>
      <c r="E26">
        <v>2</v>
      </c>
      <c r="F26">
        <f>E26-B26</f>
        <v>-6</v>
      </c>
    </row>
    <row r="27" spans="1:12">
      <c r="A27" t="s">
        <v>7</v>
      </c>
      <c r="B27" s="4">
        <v>18</v>
      </c>
      <c r="C27">
        <v>44</v>
      </c>
      <c r="D27">
        <f t="shared" si="5"/>
        <v>792</v>
      </c>
      <c r="E27">
        <v>146</v>
      </c>
      <c r="F27">
        <f>E27-B27</f>
        <v>128</v>
      </c>
    </row>
    <row r="28" spans="1:12">
      <c r="A28" t="s">
        <v>419</v>
      </c>
      <c r="B28">
        <v>2</v>
      </c>
      <c r="C28">
        <v>36</v>
      </c>
      <c r="D28">
        <f>C28*B28</f>
        <v>72</v>
      </c>
      <c r="E28">
        <v>2</v>
      </c>
      <c r="F28">
        <f t="shared" ref="F28:F30" si="6">E28-B28</f>
        <v>0</v>
      </c>
    </row>
    <row r="29" spans="1:12">
      <c r="A29" t="s">
        <v>40</v>
      </c>
      <c r="B29">
        <v>3</v>
      </c>
      <c r="C29">
        <v>44</v>
      </c>
      <c r="D29">
        <f t="shared" ref="D29:D32" si="7">C29*B29</f>
        <v>132</v>
      </c>
      <c r="E29">
        <v>1</v>
      </c>
      <c r="F29">
        <f t="shared" si="6"/>
        <v>-2</v>
      </c>
    </row>
    <row r="30" spans="1:12">
      <c r="A30" t="s">
        <v>41</v>
      </c>
      <c r="B30">
        <v>2</v>
      </c>
      <c r="C30">
        <v>36</v>
      </c>
      <c r="D30">
        <f t="shared" si="7"/>
        <v>72</v>
      </c>
      <c r="E30">
        <v>4</v>
      </c>
      <c r="F30">
        <f t="shared" si="6"/>
        <v>2</v>
      </c>
    </row>
    <row r="31" spans="1:12">
      <c r="A31" t="s">
        <v>42</v>
      </c>
      <c r="B31">
        <v>3</v>
      </c>
      <c r="C31">
        <v>30</v>
      </c>
      <c r="D31">
        <f t="shared" si="7"/>
        <v>90</v>
      </c>
      <c r="E31">
        <v>1</v>
      </c>
      <c r="F31">
        <f>E31-B31</f>
        <v>-2</v>
      </c>
    </row>
    <row r="32" spans="1:12">
      <c r="A32" t="s">
        <v>10</v>
      </c>
      <c r="B32">
        <v>2</v>
      </c>
      <c r="C32">
        <v>75</v>
      </c>
      <c r="D32">
        <f t="shared" si="7"/>
        <v>150</v>
      </c>
      <c r="E32">
        <v>4</v>
      </c>
      <c r="F32">
        <f>E32-B32</f>
        <v>2</v>
      </c>
    </row>
    <row r="33" spans="1:6">
      <c r="A33" t="s">
        <v>420</v>
      </c>
      <c r="B33">
        <v>2</v>
      </c>
      <c r="C33">
        <v>44</v>
      </c>
      <c r="D33">
        <f t="shared" si="5"/>
        <v>88</v>
      </c>
      <c r="E33">
        <v>0</v>
      </c>
      <c r="F33">
        <f>E33-B33</f>
        <v>-2</v>
      </c>
    </row>
    <row r="35" spans="1:6" ht="26">
      <c r="A35" s="12" t="s">
        <v>560</v>
      </c>
      <c r="B35" s="4">
        <v>12</v>
      </c>
      <c r="C35">
        <v>44</v>
      </c>
      <c r="D35">
        <f t="shared" ref="D35" si="8">C35*B35</f>
        <v>528</v>
      </c>
      <c r="E35" t="s">
        <v>561</v>
      </c>
    </row>
    <row r="38" spans="1:6">
      <c r="D38">
        <f>SUM(D4:D35)</f>
        <v>7033</v>
      </c>
      <c r="E38" t="s">
        <v>550</v>
      </c>
    </row>
    <row r="40" spans="1:6">
      <c r="A40" t="s">
        <v>547</v>
      </c>
    </row>
    <row r="41" spans="1:6" ht="24" customHeight="1"/>
    <row r="42" spans="1:6" ht="26">
      <c r="A42" s="12" t="s">
        <v>560</v>
      </c>
      <c r="B42" s="17">
        <f>SUM(D35+D24+D4+D31+D30+D29+D28)/D38</f>
        <v>0.5643395421583961</v>
      </c>
    </row>
    <row r="43" spans="1:6">
      <c r="A43" t="s">
        <v>555</v>
      </c>
      <c r="B43" s="17">
        <f>SUM(D27+D32)/D38</f>
        <v>0.13393999715626334</v>
      </c>
    </row>
    <row r="44" spans="1:6">
      <c r="B44" s="17"/>
    </row>
    <row r="45" spans="1:6">
      <c r="A45" t="s">
        <v>556</v>
      </c>
      <c r="B45" s="17"/>
    </row>
    <row r="46" spans="1:6">
      <c r="A46" t="s">
        <v>557</v>
      </c>
      <c r="B46" s="17">
        <f>SUM(D33+D26)/D38</f>
        <v>5.3462249395705957E-2</v>
      </c>
    </row>
    <row r="47" spans="1:6">
      <c r="B47" s="17"/>
    </row>
    <row r="48" spans="1:6">
      <c r="A48" t="s">
        <v>558</v>
      </c>
      <c r="B48" s="17">
        <f>SUM(D6:D22)/D38</f>
        <v>0.2380207592776909</v>
      </c>
    </row>
    <row r="50" spans="3:3">
      <c r="C50" t="s">
        <v>559</v>
      </c>
    </row>
  </sheetData>
  <sortState ref="A25:F31">
    <sortCondition ref="A25:A31"/>
  </sortState>
  <mergeCells count="2">
    <mergeCell ref="I1:L1"/>
    <mergeCell ref="N1:Q1"/>
  </mergeCells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12" sqref="B12"/>
    </sheetView>
  </sheetViews>
  <sheetFormatPr baseColWidth="10" defaultColWidth="11" defaultRowHeight="13" x14ac:dyDescent="0"/>
  <sheetData>
    <row r="1" spans="1:12" ht="38" customHeight="1">
      <c r="A1" s="1" t="s">
        <v>393</v>
      </c>
      <c r="B1" s="2"/>
      <c r="C1" s="2"/>
      <c r="D1" s="2"/>
      <c r="F1" s="3" t="s">
        <v>394</v>
      </c>
      <c r="G1" s="3"/>
      <c r="I1" s="29" t="s">
        <v>682</v>
      </c>
      <c r="J1" s="29"/>
      <c r="K1" s="29"/>
      <c r="L1" s="29"/>
    </row>
    <row r="2" spans="1:12">
      <c r="B2" t="s">
        <v>395</v>
      </c>
      <c r="C2" t="s">
        <v>396</v>
      </c>
      <c r="D2" t="s">
        <v>397</v>
      </c>
      <c r="F2" t="s">
        <v>507</v>
      </c>
      <c r="G2" s="10" t="s">
        <v>65</v>
      </c>
      <c r="I2" t="s">
        <v>281</v>
      </c>
      <c r="J2" t="s">
        <v>282</v>
      </c>
      <c r="K2" t="s">
        <v>283</v>
      </c>
      <c r="L2" t="s">
        <v>284</v>
      </c>
    </row>
    <row r="3" spans="1:12">
      <c r="I3" t="s">
        <v>690</v>
      </c>
      <c r="J3">
        <v>1</v>
      </c>
      <c r="K3">
        <v>44</v>
      </c>
      <c r="L3">
        <f>K3*J3</f>
        <v>44</v>
      </c>
    </row>
    <row r="4" spans="1:12">
      <c r="A4" t="s">
        <v>421</v>
      </c>
      <c r="B4">
        <v>2</v>
      </c>
      <c r="C4">
        <v>40</v>
      </c>
      <c r="D4">
        <f t="shared" ref="D4:D11" si="0">C4*B4</f>
        <v>80</v>
      </c>
      <c r="F4">
        <v>2</v>
      </c>
      <c r="G4">
        <f>F4-B4</f>
        <v>0</v>
      </c>
      <c r="I4" t="s">
        <v>683</v>
      </c>
      <c r="J4">
        <v>1</v>
      </c>
      <c r="K4">
        <v>40</v>
      </c>
      <c r="L4">
        <f t="shared" ref="L4:L12" si="1">K4*J4</f>
        <v>40</v>
      </c>
    </row>
    <row r="5" spans="1:12">
      <c r="A5" t="s">
        <v>422</v>
      </c>
      <c r="B5">
        <v>2</v>
      </c>
      <c r="C5">
        <v>40</v>
      </c>
      <c r="D5">
        <f t="shared" si="0"/>
        <v>80</v>
      </c>
      <c r="F5">
        <v>4</v>
      </c>
      <c r="G5">
        <f t="shared" ref="G5:G11" si="2">F5-B5</f>
        <v>2</v>
      </c>
      <c r="I5" t="s">
        <v>689</v>
      </c>
      <c r="J5">
        <v>1</v>
      </c>
      <c r="K5">
        <v>40</v>
      </c>
      <c r="L5">
        <f t="shared" si="1"/>
        <v>40</v>
      </c>
    </row>
    <row r="6" spans="1:12">
      <c r="A6" t="s">
        <v>423</v>
      </c>
      <c r="B6">
        <v>2</v>
      </c>
      <c r="C6">
        <v>40</v>
      </c>
      <c r="D6">
        <f t="shared" si="0"/>
        <v>80</v>
      </c>
      <c r="F6">
        <v>1</v>
      </c>
      <c r="G6">
        <f t="shared" si="2"/>
        <v>-1</v>
      </c>
      <c r="I6" t="s">
        <v>686</v>
      </c>
      <c r="J6">
        <v>1</v>
      </c>
      <c r="K6">
        <v>40</v>
      </c>
      <c r="L6">
        <f t="shared" si="1"/>
        <v>40</v>
      </c>
    </row>
    <row r="7" spans="1:12">
      <c r="A7" t="s">
        <v>424</v>
      </c>
      <c r="B7">
        <v>2</v>
      </c>
      <c r="C7">
        <v>44</v>
      </c>
      <c r="D7">
        <f t="shared" si="0"/>
        <v>88</v>
      </c>
      <c r="F7">
        <v>2</v>
      </c>
      <c r="G7">
        <f t="shared" si="2"/>
        <v>0</v>
      </c>
      <c r="I7" t="s">
        <v>687</v>
      </c>
      <c r="J7">
        <v>1</v>
      </c>
      <c r="K7">
        <v>40</v>
      </c>
      <c r="L7">
        <f t="shared" si="1"/>
        <v>40</v>
      </c>
    </row>
    <row r="8" spans="1:12">
      <c r="A8" t="s">
        <v>425</v>
      </c>
      <c r="B8">
        <v>2</v>
      </c>
      <c r="C8">
        <v>40</v>
      </c>
      <c r="D8">
        <f t="shared" si="0"/>
        <v>80</v>
      </c>
      <c r="F8">
        <v>2</v>
      </c>
      <c r="G8">
        <f t="shared" si="2"/>
        <v>0</v>
      </c>
      <c r="I8" t="s">
        <v>685</v>
      </c>
      <c r="J8">
        <v>1</v>
      </c>
      <c r="K8">
        <v>40</v>
      </c>
      <c r="L8">
        <f t="shared" si="1"/>
        <v>40</v>
      </c>
    </row>
    <row r="9" spans="1:12">
      <c r="A9" t="s">
        <v>426</v>
      </c>
      <c r="B9">
        <v>1</v>
      </c>
      <c r="C9">
        <v>40</v>
      </c>
      <c r="D9">
        <f t="shared" si="0"/>
        <v>40</v>
      </c>
      <c r="F9">
        <v>2</v>
      </c>
      <c r="G9">
        <f t="shared" si="2"/>
        <v>1</v>
      </c>
      <c r="I9" t="s">
        <v>684</v>
      </c>
      <c r="J9">
        <v>1</v>
      </c>
      <c r="K9">
        <v>40</v>
      </c>
      <c r="L9">
        <f t="shared" si="1"/>
        <v>40</v>
      </c>
    </row>
    <row r="10" spans="1:12">
      <c r="A10" t="s">
        <v>427</v>
      </c>
      <c r="B10">
        <v>2</v>
      </c>
      <c r="C10">
        <v>40</v>
      </c>
      <c r="D10">
        <f t="shared" si="0"/>
        <v>80</v>
      </c>
      <c r="F10">
        <v>2</v>
      </c>
      <c r="G10">
        <f t="shared" si="2"/>
        <v>0</v>
      </c>
      <c r="I10" t="s">
        <v>688</v>
      </c>
      <c r="J10">
        <v>1</v>
      </c>
      <c r="K10">
        <v>40</v>
      </c>
      <c r="L10">
        <f t="shared" si="1"/>
        <v>40</v>
      </c>
    </row>
    <row r="11" spans="1:12">
      <c r="A11" t="s">
        <v>428</v>
      </c>
      <c r="B11">
        <v>2</v>
      </c>
      <c r="C11">
        <v>40</v>
      </c>
      <c r="D11">
        <f t="shared" si="0"/>
        <v>80</v>
      </c>
      <c r="F11">
        <v>1</v>
      </c>
      <c r="G11">
        <f t="shared" si="2"/>
        <v>-1</v>
      </c>
      <c r="I11" t="s">
        <v>502</v>
      </c>
      <c r="J11">
        <v>1</v>
      </c>
      <c r="K11">
        <v>44</v>
      </c>
      <c r="L11">
        <f t="shared" si="1"/>
        <v>44</v>
      </c>
    </row>
    <row r="12" spans="1:12">
      <c r="I12" t="s">
        <v>503</v>
      </c>
      <c r="J12">
        <v>1</v>
      </c>
      <c r="K12">
        <v>44</v>
      </c>
      <c r="L12">
        <f t="shared" si="1"/>
        <v>44</v>
      </c>
    </row>
    <row r="13" spans="1:12">
      <c r="D13">
        <f>SUM(D4:D11)</f>
        <v>608</v>
      </c>
      <c r="E13" t="s">
        <v>609</v>
      </c>
    </row>
  </sheetData>
  <sortState ref="I3:L12">
    <sortCondition ref="I3"/>
  </sortState>
  <mergeCells count="1">
    <mergeCell ref="I1:L1"/>
  </mergeCells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Sci&amp;Math (2)</vt:lpstr>
      <vt:lpstr>Sci&amp;Math</vt:lpstr>
      <vt:lpstr>SOTA&amp;SocSci</vt:lpstr>
      <vt:lpstr>Bus&amp;Tech</vt:lpstr>
      <vt:lpstr>LangArt</vt:lpstr>
      <vt:lpstr>PE_H&amp;A</vt:lpstr>
      <vt:lpstr>PSYCOUN</vt:lpstr>
    </vt:vector>
  </TitlesOfParts>
  <Company>Chabot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Lange</dc:creator>
  <cp:lastModifiedBy>jlange Lange</cp:lastModifiedBy>
  <cp:lastPrinted>2013-01-24T18:52:02Z</cp:lastPrinted>
  <dcterms:created xsi:type="dcterms:W3CDTF">2012-12-18T04:10:20Z</dcterms:created>
  <dcterms:modified xsi:type="dcterms:W3CDTF">2013-02-12T19:54:19Z</dcterms:modified>
</cp:coreProperties>
</file>